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55" windowWidth="15480" windowHeight="11040"/>
  </bookViews>
  <sheets>
    <sheet name="стр.1" sheetId="1" r:id="rId1"/>
    <sheet name="стр.2_3" sheetId="4" r:id="rId2"/>
    <sheet name="стр.4-7" sheetId="6" r:id="rId3"/>
  </sheets>
  <definedNames>
    <definedName name="_xlnm.Print_Titles" localSheetId="1">стр.2_3!$4:$4</definedName>
    <definedName name="_xlnm.Print_Area" localSheetId="0">стр.1!$A$1:$DD$45</definedName>
    <definedName name="_xlnm.Print_Area" localSheetId="1">стр.2_3!$A$1:$DD$76</definedName>
    <definedName name="_xlnm.Print_Area" localSheetId="2">'стр.4-7'!$A$1:$E$172</definedName>
  </definedNames>
  <calcPr calcId="145621"/>
</workbook>
</file>

<file path=xl/calcChain.xml><?xml version="1.0" encoding="utf-8"?>
<calcChain xmlns="http://schemas.openxmlformats.org/spreadsheetml/2006/main">
  <c r="E154" i="6" l="1"/>
  <c r="E55" i="6"/>
  <c r="E51" i="6" s="1"/>
  <c r="E24" i="6"/>
  <c r="E42" i="6"/>
  <c r="E104" i="6"/>
  <c r="E92" i="6"/>
  <c r="E91" i="6"/>
  <c r="E105" i="6"/>
  <c r="E34" i="6"/>
  <c r="E43" i="6"/>
  <c r="E33" i="6"/>
  <c r="E9" i="6"/>
  <c r="E70" i="6"/>
  <c r="E69" i="6" s="1"/>
  <c r="E45" i="6"/>
  <c r="E21" i="6" l="1"/>
  <c r="E40" i="6"/>
  <c r="E116" i="6"/>
  <c r="E115" i="6" s="1"/>
  <c r="E99" i="6"/>
  <c r="E89" i="6"/>
  <c r="E88" i="6" s="1"/>
  <c r="E151" i="6"/>
  <c r="E139" i="6"/>
  <c r="E134" i="6"/>
  <c r="E74" i="6"/>
  <c r="E63" i="6"/>
  <c r="E46" i="6"/>
  <c r="E27" i="6"/>
  <c r="E22" i="6"/>
  <c r="E106" i="6"/>
  <c r="E120" i="6"/>
  <c r="E119" i="6" s="1"/>
  <c r="E111" i="6"/>
  <c r="E110" i="6" s="1"/>
  <c r="E128" i="6"/>
  <c r="E127" i="6" s="1"/>
  <c r="E85" i="6"/>
  <c r="E84" i="6" s="1"/>
  <c r="E94" i="6"/>
  <c r="BU62" i="4"/>
  <c r="BU47" i="4"/>
  <c r="BU5" i="4"/>
  <c r="E73" i="6"/>
  <c r="H9" i="6"/>
  <c r="G11" i="6"/>
  <c r="G12" i="6"/>
  <c r="E78" i="6"/>
  <c r="E132" i="6" l="1"/>
  <c r="E133" i="6"/>
  <c r="E93" i="6"/>
  <c r="E68" i="6" s="1"/>
  <c r="E19" i="6" l="1"/>
  <c r="E7" i="6"/>
  <c r="G7" i="6" s="1"/>
  <c r="E8" i="6"/>
  <c r="E5" i="6" l="1"/>
  <c r="F19" i="6" s="1"/>
  <c r="F20" i="6" s="1"/>
  <c r="G8" i="6"/>
  <c r="G5" i="6" l="1"/>
</calcChain>
</file>

<file path=xl/sharedStrings.xml><?xml version="1.0" encoding="utf-8"?>
<sst xmlns="http://schemas.openxmlformats.org/spreadsheetml/2006/main" count="324" uniqueCount="189">
  <si>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</si>
  <si>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</si>
  <si>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</si>
  <si>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</si>
  <si>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</si>
  <si>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</si>
  <si>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</si>
  <si>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I. Нефинансовые активы, всего: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</si>
  <si>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</si>
  <si>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</si>
  <si>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</si>
  <si>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</si>
  <si>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</si>
  <si>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</si>
  <si>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</si>
  <si>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</si>
  <si>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</si>
  <si>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</si>
  <si>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</si>
  <si>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</si>
  <si>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</si>
  <si>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</si>
  <si>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</si>
  <si>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Поступления, всего:</t>
  </si>
  <si>
    <t>Выплаты, всего: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</si>
  <si>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</si>
  <si>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</si>
  <si>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Оплата труда и начисления на выплаты по оплате труда, всего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</si>
  <si>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</si>
  <si>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</si>
  <si>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</si>
  <si>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</si>
  <si>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</si>
  <si>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</si>
  <si>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</si>
  <si>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</si>
  <si>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</si>
  <si>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</si>
  <si>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Оплата работ, услуг,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</si>
  <si>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</si>
  <si>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</si>
  <si>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</si>
  <si>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</si>
  <si>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</si>
  <si>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</si>
  <si>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</si>
  <si>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</si>
  <si>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</si>
  <si>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</si>
  <si>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</si>
  <si>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</si>
  <si>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</si>
  <si>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</si>
  <si>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</si>
  <si>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</si>
  <si>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</si>
  <si>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Пособия по социальной помощи населению</t>
  </si>
  <si>
    <t>Прочие расходы</t>
  </si>
  <si>
    <t>Приложение</t>
  </si>
  <si>
    <t>на 20</t>
  </si>
  <si>
    <t>ИНН/КПП</t>
  </si>
  <si>
    <t>Адрес фактического местонахождения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</si>
  <si>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</si>
  <si>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</si>
  <si>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</si>
  <si>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</si>
  <si>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</si>
  <si>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</si>
  <si>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</si>
  <si>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</si>
  <si>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</si>
  <si>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</si>
  <si>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</si>
  <si>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</si>
  <si>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</si>
  <si>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</si>
  <si>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</si>
  <si>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</si>
  <si>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</si>
  <si>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</si>
  <si>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</si>
  <si>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</si>
  <si>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</si>
  <si>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</si>
  <si>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</si>
  <si>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</si>
  <si>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</si>
  <si>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</si>
  <si>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</si>
  <si>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</si>
  <si>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</si>
  <si>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Поступления от иной приносящей доход деятельности, всего:</t>
  </si>
  <si>
    <t>Поступления от реализации ценных бумаг</t>
  </si>
  <si>
    <t>Пенсии, пособия, выплачиваемые организациями сектора государственного управления</t>
  </si>
  <si>
    <t>к Порядку составления и утверждения плана</t>
  </si>
  <si>
    <t xml:space="preserve">финансово-хозяйственной деятельности </t>
  </si>
  <si>
    <t>II. Финансовые активы, всего</t>
  </si>
  <si>
    <t>III. Обязательства, всего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</si>
  <si>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</si>
  <si>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</si>
  <si>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</si>
  <si>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</si>
  <si>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2.2.3. по выданным авансам на коммунальные услуги</t>
  </si>
  <si>
    <t>Наименование органа, осуществляющего</t>
  </si>
  <si>
    <t>функции и полномочия учредителя</t>
  </si>
  <si>
    <t>учреждения (подразделения)</t>
  </si>
  <si>
    <t>муниципальных,бюджетных и автономных</t>
  </si>
  <si>
    <t xml:space="preserve">учреждений, находящихся в ведении </t>
  </si>
  <si>
    <t>Управления образования города Пензы</t>
  </si>
  <si>
    <t>Наименование муниципального</t>
  </si>
  <si>
    <t>бюджетного (автономного)</t>
  </si>
  <si>
    <t>муниципального бюджетного (автономного)</t>
  </si>
  <si>
    <t>1.1. Цели деятельности муниципального бюджетного(автономного) учреждения (подразделения):</t>
  </si>
  <si>
    <t>1.2. Виды деятельности муниципального бюджетного(автономного) учреждения (подразделения):</t>
  </si>
  <si>
    <t xml:space="preserve">II. Показатели финансового состояния учреждения </t>
  </si>
  <si>
    <t>1.1. Общая балансовая стоимость недвижимого муниципального имущества, всего</t>
  </si>
  <si>
    <t>1.1.2. Стоимость имущества, приобретенного муниципальным бюджетным(автономным)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</si>
  <si>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бюджетным(автономным)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</si>
  <si>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</si>
  <si>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</si>
  <si>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бюджета города Пензы</t>
  </si>
  <si>
    <t>2.2. Дебиторская задолженность по выданным авансам, полученным за счет средств бюджета города Пензы, всего:</t>
  </si>
  <si>
    <t>3.2. Кредиторская задолженность по расчетам с поставщиками и подрядчиками за счет средств бюджета города Пензы, всего:</t>
  </si>
  <si>
    <t xml:space="preserve">I. Сведения о деятельности муниципального (автономного) бюджетного учреждения </t>
  </si>
  <si>
    <t>1.1.1. Стоимость имущества, закрепленного собственником имущества за муниципальным бюджетным (автономным) учреждением  на праве оперативного управления</t>
  </si>
  <si>
    <t>III. Показатели по поступлениям и выплатам учреждения</t>
  </si>
  <si>
    <t>Код дополнительной классификации</t>
  </si>
  <si>
    <t>Код региональной классификации</t>
  </si>
  <si>
    <t>Код по бюджетной классификации операции сектора государственного управления</t>
  </si>
  <si>
    <t>Субсидии на выполнении муниципального задания</t>
  </si>
  <si>
    <t>Субсидии на иные цели</t>
  </si>
  <si>
    <t>Поступления от оказания муниципальным бюджетным (автономным)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</si>
  <si>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Начисления на выплаты по оплате труда</t>
  </si>
  <si>
    <t xml:space="preserve">Поступление нефинансовых активов, всего </t>
  </si>
  <si>
    <t>05.01.612</t>
  </si>
  <si>
    <t>04.02.000</t>
  </si>
  <si>
    <t>Руководитель муниципального бюджетного</t>
  </si>
  <si>
    <t>(автономного) учреждения (подразделения)</t>
  </si>
  <si>
    <t>(уполномоченное лицо)</t>
  </si>
  <si>
    <t>Заместитель руководителя муниципального бюджетного</t>
  </si>
  <si>
    <t>(автономного) учреждения (подразделения) по</t>
  </si>
  <si>
    <t>финансовым вопросам</t>
  </si>
  <si>
    <t>Главный бухгалтер муниципального бюджетного</t>
  </si>
  <si>
    <t>Исполнитель</t>
  </si>
  <si>
    <t>5835016673/583501001</t>
  </si>
  <si>
    <t>Управление образования города Пензы</t>
  </si>
  <si>
    <t>г. Пенза, ул. Бородина, 15</t>
  </si>
  <si>
    <t>разнообразное, полноценное развитие личности ребенка; -приобщение детей к общечеловеческим ценностям; - социализация детей в обществе сверстников; - подготовка детей к школе</t>
  </si>
  <si>
    <t>"Образование" Дошкольное образование (предшествующее начальному общему образованию)</t>
  </si>
  <si>
    <t>содержание детей в детском саду; дополнительные образовательные услуги</t>
  </si>
  <si>
    <t>Л.В.Куляхтина</t>
  </si>
  <si>
    <t>тел. 43-71-29</t>
  </si>
  <si>
    <t>Начальник Управления образования города Пензы</t>
  </si>
  <si>
    <t>Ю. А. Голодяев</t>
  </si>
  <si>
    <t xml:space="preserve">Услуга по содержанию ребенка </t>
  </si>
  <si>
    <t>Платная доп. образовательная услуга</t>
  </si>
  <si>
    <t>24011118</t>
  </si>
  <si>
    <t>05.01.611</t>
  </si>
  <si>
    <t>Субвенция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</si>
  <si>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Приносящая доход деятельность (собственные доходы учреждения)</t>
  </si>
  <si>
    <t xml:space="preserve">Субсидии бюджетным учреждениям на иные цели </t>
  </si>
  <si>
    <t>Субсидии бюджетным учреждениям на выполнение муниципального задания</t>
  </si>
  <si>
    <t>X</t>
  </si>
  <si>
    <t>383</t>
  </si>
  <si>
    <t>16</t>
  </si>
  <si>
    <t>Е.А. Козлова</t>
  </si>
  <si>
    <t>Муниципальное бюджетное дошкольное образовательное учреждение детский сад № 139 г. Пензы "Берёзка"</t>
  </si>
  <si>
    <t>внебюджет остаток на счете род.плата</t>
  </si>
  <si>
    <t>внебюджет остаток на счете платные услуги</t>
  </si>
  <si>
    <t xml:space="preserve">бюджет остаток на счете </t>
  </si>
  <si>
    <t>поступления</t>
  </si>
  <si>
    <t>Расходы на создание условий для предоставления общедоступного и бесплатного дошкольного образования, содержание, присмотр и уход за детьми в дошкольных образовательных учреждениях</t>
  </si>
  <si>
    <t>Расходы на организацию дотационного, бесплатного и льготного питания дошкольников</t>
  </si>
  <si>
    <t>Расходы на приведение зданий, сооружений, территории и материально-технической базы дошкольныхобразовательных учреждений в соответствие с современными требованиями и нормами</t>
  </si>
  <si>
    <t>Расходы на мероприятия по выполнению наказов избирателей, поступивших депутатам Пензенской городской Думы по учреждениям образования</t>
  </si>
  <si>
    <t>S353</t>
  </si>
  <si>
    <t>Питание сотрудников</t>
  </si>
  <si>
    <t>Субвенция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</si>
  <si>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Расходы на создание условий для предоставления общедоступного и бесплатного дошкольного образования, содержание, присмотр и уход за детьми в дошкольных образовательных учреждениях.</t>
  </si>
  <si>
    <t>Ведомственная целевая программа развития "Укрепление материально-технической базы, проведение капитального ремонта зданий и учреждений, в отношении которых функции и полномочия учредителя осуществляет Управление образования города Пензы, здания Управлени</t>
  </si>
  <si>
    <t xml:space="preserve"> Расходы на организацию дотационного, бесплатного и льготного питания дошкольников</t>
  </si>
  <si>
    <t xml:space="preserve"> Расходы на мероприятия по выполнению наказов избирателей, поступивших депутатам Пензенской городской Думы по учреждениям образования</t>
  </si>
  <si>
    <t>Исполнение судебных решений</t>
  </si>
  <si>
    <t>Расходы на приведение зданий, сооружений, территории и материально-технической базы дошкольных образовательных учреждений в соответствие с современными требованиями и нормами</t>
  </si>
  <si>
    <t>Расходы на создание условий для предоставления общедоступного и бесплатногодошкольного образования, содержание, присмотр и уход за детьми в дошкольных образовательных учреждениях</t>
  </si>
  <si>
    <t>октября</t>
  </si>
  <si>
    <t>11</t>
  </si>
  <si>
    <t>11.10.2016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</si>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</sst>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7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3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5" fillId="0" borderId="0"/>
    <xf numFmtId="43" fontId="16" fillId="0" borderId="0" applyFont="0" applyFill="0" applyBorder="0" applyAlignment="0" applyProtection="0"/>
  </cellStyleXfs>
  <cellXfs count="15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wrapText="1"/>
    </xf>
    <xf numFmtId="0" fontId="1" fillId="0" borderId="0" xfId="0" applyFont="1" applyBorder="1"/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 wrapText="1" indent="2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 wrapText="1" indent="4"/>
    </xf>
    <xf numFmtId="0" fontId="1" fillId="0" borderId="1" xfId="0" applyFont="1" applyBorder="1" applyAlignment="1">
      <alignment horizontal="left" wrapText="1" indent="3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0" fillId="0" borderId="4" xfId="1" applyFont="1" applyBorder="1" applyAlignment="1">
      <alignment horizontal="center" vertical="top" wrapText="1"/>
    </xf>
    <xf numFmtId="0" fontId="10" fillId="0" borderId="4" xfId="1" applyFont="1" applyBorder="1" applyAlignment="1">
      <alignment vertical="top" wrapText="1"/>
    </xf>
    <xf numFmtId="0" fontId="5" fillId="0" borderId="4" xfId="1" applyFont="1" applyBorder="1" applyAlignment="1">
      <alignment vertical="top" wrapText="1"/>
    </xf>
    <xf numFmtId="0" fontId="9" fillId="0" borderId="4" xfId="1" applyFont="1" applyBorder="1" applyAlignment="1">
      <alignment horizontal="center" vertical="top" wrapText="1"/>
    </xf>
    <xf numFmtId="0" fontId="5" fillId="0" borderId="4" xfId="1" applyFont="1" applyBorder="1" applyAlignment="1">
      <alignment wrapText="1"/>
    </xf>
    <xf numFmtId="0" fontId="10" fillId="0" borderId="4" xfId="1" applyFont="1" applyBorder="1" applyAlignment="1">
      <alignment horizontal="center" wrapText="1"/>
    </xf>
    <xf numFmtId="0" fontId="9" fillId="0" borderId="4" xfId="1" applyFont="1" applyBorder="1" applyAlignment="1">
      <alignment horizontal="center" wrapText="1"/>
    </xf>
    <xf numFmtId="0" fontId="10" fillId="0" borderId="5" xfId="1" applyFont="1" applyBorder="1" applyAlignment="1">
      <alignment horizontal="center" vertical="top" wrapText="1"/>
    </xf>
    <xf numFmtId="0" fontId="12" fillId="0" borderId="6" xfId="1" applyFont="1" applyBorder="1" applyAlignment="1">
      <alignment horizontal="center" vertical="top" wrapText="1"/>
    </xf>
    <xf numFmtId="0" fontId="10" fillId="0" borderId="7" xfId="1" applyFont="1" applyBorder="1" applyAlignment="1">
      <alignment horizontal="center" vertical="top" wrapText="1"/>
    </xf>
    <xf numFmtId="0" fontId="10" fillId="0" borderId="8" xfId="1" applyFont="1" applyBorder="1" applyAlignment="1">
      <alignment vertical="top" wrapText="1"/>
    </xf>
    <xf numFmtId="0" fontId="10" fillId="0" borderId="8" xfId="1" applyFont="1" applyBorder="1" applyAlignment="1">
      <alignment wrapText="1"/>
    </xf>
    <xf numFmtId="0" fontId="11" fillId="0" borderId="8" xfId="1" applyFont="1" applyBorder="1" applyAlignment="1">
      <alignment vertical="top" wrapText="1"/>
    </xf>
    <xf numFmtId="0" fontId="11" fillId="0" borderId="8" xfId="1" applyFont="1" applyBorder="1" applyAlignment="1">
      <alignment vertical="top"/>
    </xf>
    <xf numFmtId="0" fontId="8" fillId="0" borderId="8" xfId="1" applyFont="1" applyBorder="1" applyAlignment="1">
      <alignment vertical="top" wrapText="1"/>
    </xf>
    <xf numFmtId="0" fontId="13" fillId="0" borderId="0" xfId="0" applyFont="1"/>
    <xf numFmtId="0" fontId="13" fillId="0" borderId="0" xfId="0" applyFont="1" applyBorder="1"/>
    <xf numFmtId="0" fontId="1" fillId="0" borderId="0" xfId="0" applyFont="1" applyBorder="1" applyAlignment="1"/>
    <xf numFmtId="0" fontId="7" fillId="0" borderId="8" xfId="1" applyFont="1" applyBorder="1" applyAlignment="1">
      <alignment vertical="top" wrapText="1"/>
    </xf>
    <xf numFmtId="2" fontId="0" fillId="0" borderId="0" xfId="0" applyNumberFormat="1"/>
    <xf numFmtId="0" fontId="1" fillId="0" borderId="0" xfId="0" applyFont="1" applyAlignment="1"/>
    <xf numFmtId="0" fontId="1" fillId="0" borderId="0" xfId="0" applyFont="1" applyBorder="1" applyAlignment="1">
      <alignment horizontal="left"/>
    </xf>
    <xf numFmtId="0" fontId="12" fillId="0" borderId="0" xfId="1" applyFont="1" applyFill="1" applyBorder="1" applyAlignment="1">
      <alignment horizontal="center" vertical="top" wrapText="1"/>
    </xf>
    <xf numFmtId="4" fontId="0" fillId="0" borderId="0" xfId="0" applyNumberFormat="1"/>
    <xf numFmtId="0" fontId="9" fillId="0" borderId="8" xfId="1" applyFont="1" applyBorder="1" applyAlignment="1">
      <alignment vertical="top" wrapText="1"/>
    </xf>
    <xf numFmtId="4" fontId="0" fillId="0" borderId="0" xfId="0" applyNumberFormat="1" applyAlignment="1">
      <alignment vertical="top"/>
    </xf>
    <xf numFmtId="0" fontId="14" fillId="6" borderId="8" xfId="1" applyFont="1" applyFill="1" applyBorder="1" applyAlignment="1">
      <alignment horizontal="left" vertical="center" wrapText="1"/>
    </xf>
    <xf numFmtId="0" fontId="8" fillId="6" borderId="8" xfId="1" applyFont="1" applyFill="1" applyBorder="1" applyAlignment="1">
      <alignment vertical="top" wrapText="1"/>
    </xf>
    <xf numFmtId="0" fontId="10" fillId="6" borderId="4" xfId="1" applyFont="1" applyFill="1" applyBorder="1" applyAlignment="1">
      <alignment horizontal="center" vertical="top" wrapText="1"/>
    </xf>
    <xf numFmtId="0" fontId="9" fillId="6" borderId="4" xfId="1" applyFont="1" applyFill="1" applyBorder="1" applyAlignment="1">
      <alignment horizontal="center" vertical="top" wrapText="1"/>
    </xf>
    <xf numFmtId="0" fontId="10" fillId="6" borderId="4" xfId="1" applyFont="1" applyFill="1" applyBorder="1" applyAlignment="1">
      <alignment horizontal="center" wrapText="1"/>
    </xf>
    <xf numFmtId="43" fontId="10" fillId="0" borderId="9" xfId="2" applyFont="1" applyFill="1" applyBorder="1" applyAlignment="1">
      <alignment horizontal="right" vertical="top" wrapText="1"/>
    </xf>
    <xf numFmtId="43" fontId="7" fillId="3" borderId="9" xfId="2" applyFont="1" applyFill="1" applyBorder="1" applyAlignment="1">
      <alignment horizontal="right" vertical="top" wrapText="1"/>
    </xf>
    <xf numFmtId="43" fontId="10" fillId="0" borderId="9" xfId="2" applyFont="1" applyBorder="1" applyAlignment="1">
      <alignment vertical="top" wrapText="1"/>
    </xf>
    <xf numFmtId="43" fontId="1" fillId="0" borderId="9" xfId="2" applyFont="1" applyBorder="1" applyAlignment="1">
      <alignment vertical="top" wrapText="1"/>
    </xf>
    <xf numFmtId="43" fontId="1" fillId="3" borderId="9" xfId="2" applyFont="1" applyFill="1" applyBorder="1" applyAlignment="1">
      <alignment horizontal="right" vertical="top" wrapText="1"/>
    </xf>
    <xf numFmtId="43" fontId="10" fillId="0" borderId="9" xfId="2" applyFont="1" applyBorder="1" applyAlignment="1">
      <alignment horizontal="right" vertical="top" wrapText="1"/>
    </xf>
    <xf numFmtId="43" fontId="7" fillId="0" borderId="9" xfId="2" applyFont="1" applyBorder="1" applyAlignment="1">
      <alignment horizontal="right" vertical="top" wrapText="1"/>
    </xf>
    <xf numFmtId="43" fontId="10" fillId="4" borderId="9" xfId="2" applyFont="1" applyFill="1" applyBorder="1" applyAlignment="1">
      <alignment horizontal="right" vertical="top" wrapText="1"/>
    </xf>
    <xf numFmtId="43" fontId="10" fillId="2" borderId="9" xfId="2" applyFont="1" applyFill="1" applyBorder="1" applyAlignment="1">
      <alignment horizontal="right" vertical="top" wrapText="1"/>
    </xf>
    <xf numFmtId="43" fontId="10" fillId="3" borderId="9" xfId="2" applyFont="1" applyFill="1" applyBorder="1" applyAlignment="1">
      <alignment vertical="top" wrapText="1"/>
    </xf>
    <xf numFmtId="43" fontId="9" fillId="0" borderId="9" xfId="2" applyFont="1" applyBorder="1" applyAlignment="1">
      <alignment horizontal="right" vertical="top" wrapText="1"/>
    </xf>
    <xf numFmtId="43" fontId="9" fillId="5" borderId="9" xfId="2" applyFont="1" applyFill="1" applyBorder="1" applyAlignment="1">
      <alignment horizontal="right" vertical="top" wrapText="1"/>
    </xf>
    <xf numFmtId="43" fontId="9" fillId="4" borderId="9" xfId="2" applyFont="1" applyFill="1" applyBorder="1" applyAlignment="1">
      <alignment horizontal="right" vertical="top" wrapText="1"/>
    </xf>
    <xf numFmtId="43" fontId="9" fillId="0" borderId="9" xfId="2" applyFont="1" applyBorder="1" applyAlignment="1">
      <alignment vertical="top" wrapText="1"/>
    </xf>
    <xf numFmtId="43" fontId="10" fillId="7" borderId="9" xfId="2" applyFont="1" applyFill="1" applyBorder="1" applyAlignment="1">
      <alignment vertical="top" wrapText="1"/>
    </xf>
    <xf numFmtId="43" fontId="10" fillId="8" borderId="9" xfId="2" applyFont="1" applyFill="1" applyBorder="1" applyAlignment="1">
      <alignment vertical="top" wrapText="1"/>
    </xf>
    <xf numFmtId="3" fontId="0" fillId="0" borderId="0" xfId="0" applyNumberFormat="1"/>
    <xf numFmtId="43" fontId="10" fillId="2" borderId="9" xfId="2" applyFont="1" applyFill="1" applyBorder="1" applyAlignment="1">
      <alignment horizontal="center" vertical="center" wrapText="1"/>
    </xf>
    <xf numFmtId="43" fontId="10" fillId="0" borderId="9" xfId="2" applyFont="1" applyBorder="1" applyAlignment="1">
      <alignment horizontal="center" vertical="center" wrapText="1"/>
    </xf>
    <xf numFmtId="43" fontId="10" fillId="7" borderId="9" xfId="2" applyFont="1" applyFill="1" applyBorder="1" applyAlignment="1">
      <alignment horizontal="center" vertical="center" wrapText="1"/>
    </xf>
    <xf numFmtId="0" fontId="9" fillId="0" borderId="4" xfId="1" applyFont="1" applyBorder="1" applyAlignment="1">
      <alignment vertical="top" wrapText="1"/>
    </xf>
    <xf numFmtId="43" fontId="10" fillId="7" borderId="9" xfId="2" applyFont="1" applyFill="1" applyBorder="1" applyAlignment="1">
      <alignment horizontal="right" vertical="top" wrapText="1"/>
    </xf>
    <xf numFmtId="43" fontId="9" fillId="7" borderId="9" xfId="2" applyFont="1" applyFill="1" applyBorder="1" applyAlignment="1">
      <alignment horizontal="right" vertical="top" wrapText="1"/>
    </xf>
    <xf numFmtId="43" fontId="0" fillId="0" borderId="0" xfId="0" applyNumberFormat="1"/>
    <xf numFmtId="0" fontId="1" fillId="0" borderId="0" xfId="0" applyFont="1" applyAlignment="1">
      <alignment horizontal="center"/>
    </xf>
    <xf numFmtId="0" fontId="1" fillId="0" borderId="12" xfId="0" applyFont="1" applyBorder="1"/>
    <xf numFmtId="0" fontId="1" fillId="0" borderId="12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49" fontId="3" fillId="0" borderId="12" xfId="0" applyNumberFormat="1" applyFont="1" applyFill="1" applyBorder="1" applyAlignment="1">
      <alignment horizontal="left"/>
    </xf>
    <xf numFmtId="49" fontId="4" fillId="0" borderId="12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2" xfId="0" applyNumberFormat="1" applyFont="1" applyBorder="1" applyAlignment="1">
      <alignment horizontal="left"/>
    </xf>
    <xf numFmtId="49" fontId="1" fillId="0" borderId="2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12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 indent="2"/>
    </xf>
    <xf numFmtId="0" fontId="1" fillId="0" borderId="13" xfId="0" applyFont="1" applyBorder="1" applyAlignment="1">
      <alignment horizontal="left" vertical="top" wrapText="1" indent="2"/>
    </xf>
    <xf numFmtId="0" fontId="4" fillId="0" borderId="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0" xfId="0" applyFont="1"/>
    <xf numFmtId="0" fontId="6" fillId="0" borderId="0" xfId="1" applyFont="1" applyAlignment="1">
      <alignment vertical="top" wrapText="1"/>
    </xf>
    <xf numFmtId="0" fontId="7" fillId="0" borderId="0" xfId="1" applyFont="1" applyBorder="1" applyAlignment="1">
      <alignment horizontal="center" vertical="top" wrapText="1"/>
    </xf>
    <xf numFmtId="0" fontId="6" fillId="0" borderId="0" xfId="1" applyFont="1" applyBorder="1" applyAlignment="1">
      <alignment vertical="top" wrapText="1"/>
    </xf>
    <xf numFmtId="0" fontId="1" fillId="0" borderId="0" xfId="0" applyFont="1" applyBorder="1"/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45"/>
  <sheetViews>
    <sheetView tabSelected="1" zoomScaleSheetLayoutView="100" workbookViewId="0">
      <selection activeCell="H4" sqref="H4"/>
    </sheetView>
  </sheetViews>
  <sheetFormatPr defaultColWidth="0.85546875" defaultRowHeight="15" x14ac:dyDescent="0.25"/>
  <cols>
    <col min="1" max="107" width="0.85546875" style="1"/>
    <col min="108" max="108" width="1.7109375" style="1" customWidth="1"/>
    <col min="109" max="16384" width="0.85546875" style="1"/>
  </cols>
  <sheetData>
    <row r="1" spans="1:108" s="2" customFormat="1" ht="11.25" customHeight="1" x14ac:dyDescent="0.2">
      <c r="BS1" s="2" t="s">
        <v>58</v>
      </c>
    </row>
    <row r="2" spans="1:108" s="2" customFormat="1" ht="11.25" customHeight="1" x14ac:dyDescent="0.2">
      <c r="BS2" s="9" t="s">
        <v>94</v>
      </c>
    </row>
    <row r="3" spans="1:108" s="2" customFormat="1" ht="11.25" customHeight="1" x14ac:dyDescent="0.2">
      <c r="BS3" s="2" t="s">
        <v>95</v>
      </c>
    </row>
    <row r="4" spans="1:108" s="2" customFormat="1" ht="11.25" customHeight="1" x14ac:dyDescent="0.2">
      <c r="H4" s="2" t="s">
        <v>188</v>
      </c>
      <c r="BS4" s="9" t="s">
        <v>106</v>
      </c>
    </row>
    <row r="5" spans="1:108" s="2" customFormat="1" ht="11.25" customHeight="1" x14ac:dyDescent="0.2">
      <c r="BS5" s="9" t="s">
        <v>107</v>
      </c>
    </row>
    <row r="6" spans="1:108" s="2" customFormat="1" ht="11.25" customHeight="1" x14ac:dyDescent="0.2">
      <c r="BS6" s="9" t="s">
        <v>108</v>
      </c>
    </row>
    <row r="7" spans="1:108" x14ac:dyDescent="0.25">
      <c r="N7" s="2"/>
    </row>
    <row r="8" spans="1:108" x14ac:dyDescent="0.25">
      <c r="BE8" s="96" t="s">
        <v>16</v>
      </c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</row>
    <row r="9" spans="1:108" x14ac:dyDescent="0.25">
      <c r="BE9" s="97" t="s">
        <v>152</v>
      </c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</row>
    <row r="10" spans="1:108" s="2" customFormat="1" ht="12" customHeight="1" x14ac:dyDescent="0.2">
      <c r="BE10" s="101" t="s">
        <v>39</v>
      </c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</row>
    <row r="11" spans="1:108" x14ac:dyDescent="0.25"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100" t="s">
        <v>153</v>
      </c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</row>
    <row r="12" spans="1:108" s="2" customFormat="1" ht="12" x14ac:dyDescent="0.2">
      <c r="BE12" s="99" t="s">
        <v>14</v>
      </c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 t="s">
        <v>15</v>
      </c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</row>
    <row r="13" spans="1:108" x14ac:dyDescent="0.25">
      <c r="BM13" s="11" t="s">
        <v>2</v>
      </c>
      <c r="BN13" s="105" t="s">
        <v>186</v>
      </c>
      <c r="BO13" s="105"/>
      <c r="BP13" s="105"/>
      <c r="BQ13" s="105"/>
      <c r="BR13" s="1" t="s">
        <v>2</v>
      </c>
      <c r="BU13" s="105" t="s">
        <v>185</v>
      </c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6">
        <v>20</v>
      </c>
      <c r="CN13" s="106"/>
      <c r="CO13" s="106"/>
      <c r="CP13" s="106"/>
      <c r="CQ13" s="107" t="s">
        <v>164</v>
      </c>
      <c r="CR13" s="107"/>
      <c r="CS13" s="107"/>
      <c r="CT13" s="107"/>
      <c r="CU13" s="1" t="s">
        <v>3</v>
      </c>
    </row>
    <row r="14" spans="1:108" x14ac:dyDescent="0.25">
      <c r="CY14" s="8"/>
    </row>
    <row r="15" spans="1:108" ht="16.5" x14ac:dyDescent="0.25">
      <c r="A15" s="102" t="s">
        <v>4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</row>
    <row r="16" spans="1:108" s="12" customFormat="1" ht="16.5" x14ac:dyDescent="0.25">
      <c r="AJ16" s="13"/>
      <c r="AM16" s="13"/>
      <c r="AV16" s="14"/>
      <c r="AW16" s="14"/>
      <c r="AX16" s="14"/>
      <c r="BA16" s="14" t="s">
        <v>59</v>
      </c>
      <c r="BB16" s="103" t="s">
        <v>164</v>
      </c>
      <c r="BC16" s="103"/>
      <c r="BD16" s="103"/>
      <c r="BE16" s="103"/>
      <c r="BF16" s="12" t="s">
        <v>5</v>
      </c>
    </row>
    <row r="18" spans="1:108" x14ac:dyDescent="0.25">
      <c r="CO18" s="100" t="s">
        <v>17</v>
      </c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</row>
    <row r="19" spans="1:108" ht="15" customHeight="1" x14ac:dyDescent="0.25">
      <c r="CM19" s="11" t="s">
        <v>40</v>
      </c>
      <c r="CO19" s="108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10"/>
    </row>
    <row r="20" spans="1:108" ht="15" customHeight="1" x14ac:dyDescent="0.25">
      <c r="AJ20" s="3"/>
      <c r="AK20" s="4" t="s">
        <v>2</v>
      </c>
      <c r="AL20" s="104" t="s">
        <v>186</v>
      </c>
      <c r="AM20" s="104"/>
      <c r="AN20" s="104"/>
      <c r="AO20" s="104"/>
      <c r="AP20" s="3" t="s">
        <v>2</v>
      </c>
      <c r="AQ20" s="3"/>
      <c r="AR20" s="3"/>
      <c r="AS20" s="104" t="s">
        <v>185</v>
      </c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16">
        <v>20</v>
      </c>
      <c r="BL20" s="116"/>
      <c r="BM20" s="116"/>
      <c r="BN20" s="116"/>
      <c r="BO20" s="117" t="s">
        <v>164</v>
      </c>
      <c r="BP20" s="117"/>
      <c r="BQ20" s="117"/>
      <c r="BR20" s="117"/>
      <c r="BS20" s="3" t="s">
        <v>3</v>
      </c>
      <c r="BT20" s="3"/>
      <c r="BU20" s="3"/>
      <c r="BY20" s="17"/>
      <c r="CM20" s="11" t="s">
        <v>18</v>
      </c>
      <c r="CO20" s="108" t="s">
        <v>187</v>
      </c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10"/>
    </row>
    <row r="21" spans="1:108" ht="15" customHeight="1" x14ac:dyDescent="0.25">
      <c r="BY21" s="17"/>
      <c r="BZ21" s="17"/>
      <c r="CM21" s="11"/>
      <c r="CO21" s="108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10"/>
    </row>
    <row r="22" spans="1:108" ht="15" customHeight="1" x14ac:dyDescent="0.25">
      <c r="BY22" s="17"/>
      <c r="BZ22" s="17"/>
      <c r="CM22" s="11"/>
      <c r="CO22" s="108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10"/>
    </row>
    <row r="23" spans="1:108" ht="15" customHeight="1" x14ac:dyDescent="0.25">
      <c r="A23" s="5" t="s">
        <v>109</v>
      </c>
      <c r="AH23" s="120" t="s">
        <v>166</v>
      </c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8"/>
      <c r="BY23" s="17"/>
      <c r="CM23" s="11" t="s">
        <v>19</v>
      </c>
      <c r="CO23" s="108" t="s">
        <v>156</v>
      </c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10"/>
    </row>
    <row r="24" spans="1:108" ht="18" customHeight="1" x14ac:dyDescent="0.25">
      <c r="A24" s="5" t="s">
        <v>110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6"/>
      <c r="V24" s="20"/>
      <c r="W24" s="20"/>
      <c r="X24" s="20"/>
      <c r="Y24" s="20"/>
      <c r="Z24" s="21"/>
      <c r="AA24" s="21"/>
      <c r="AB24" s="21"/>
      <c r="AC24" s="19"/>
      <c r="AD24" s="19"/>
      <c r="AE24" s="19"/>
      <c r="AF24" s="19"/>
      <c r="AG24" s="19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8"/>
      <c r="BY24" s="17"/>
      <c r="BZ24" s="17"/>
      <c r="CM24" s="38"/>
      <c r="CO24" s="108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10"/>
    </row>
    <row r="25" spans="1:108" ht="40.5" customHeight="1" x14ac:dyDescent="0.25">
      <c r="A25" s="5" t="s">
        <v>105</v>
      </c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8"/>
      <c r="BY25" s="17"/>
      <c r="BZ25" s="17"/>
      <c r="CM25" s="38"/>
      <c r="CO25" s="108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10"/>
    </row>
    <row r="26" spans="1:108" ht="21" customHeight="1" x14ac:dyDescent="0.25"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Y26" s="17"/>
      <c r="BZ26" s="17"/>
      <c r="CM26" s="11"/>
      <c r="CO26" s="122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3"/>
      <c r="DD26" s="124"/>
    </row>
    <row r="27" spans="1:108" s="23" customFormat="1" ht="21" customHeight="1" x14ac:dyDescent="0.2">
      <c r="A27" s="23" t="s">
        <v>60</v>
      </c>
      <c r="AH27" s="121" t="s">
        <v>144</v>
      </c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24"/>
      <c r="CM27" s="39"/>
      <c r="CO27" s="113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5"/>
    </row>
    <row r="28" spans="1:108" s="23" customFormat="1" ht="21" customHeight="1" x14ac:dyDescent="0.2">
      <c r="A28" s="25" t="s">
        <v>21</v>
      </c>
      <c r="CM28" s="40" t="s">
        <v>20</v>
      </c>
      <c r="CO28" s="113" t="s">
        <v>163</v>
      </c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5"/>
    </row>
    <row r="29" spans="1:108" s="23" customFormat="1" x14ac:dyDescent="0.2">
      <c r="A29" s="25"/>
      <c r="BX29" s="25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</row>
    <row r="30" spans="1:108" x14ac:dyDescent="0.25">
      <c r="A30" s="5" t="s">
        <v>103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6"/>
      <c r="AN30" s="6"/>
      <c r="AO30" s="6"/>
      <c r="AP30" s="6"/>
      <c r="AQ30" s="6"/>
      <c r="AR30" s="6"/>
      <c r="AS30" s="6"/>
      <c r="AT30" s="118" t="s">
        <v>145</v>
      </c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18"/>
      <c r="BW30" s="118"/>
      <c r="BX30" s="118"/>
      <c r="BY30" s="118"/>
      <c r="BZ30" s="118"/>
      <c r="CA30" s="118"/>
      <c r="CB30" s="118"/>
      <c r="CC30" s="118"/>
      <c r="CD30" s="118"/>
      <c r="CE30" s="118"/>
      <c r="CF30" s="118"/>
      <c r="CG30" s="118"/>
      <c r="CH30" s="118"/>
      <c r="CI30" s="118"/>
      <c r="CJ30" s="118"/>
      <c r="CK30" s="118"/>
      <c r="CL30" s="118"/>
      <c r="CM30" s="118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</row>
    <row r="31" spans="1:108" x14ac:dyDescent="0.25">
      <c r="A31" s="5" t="s">
        <v>104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6"/>
      <c r="AN31" s="6"/>
      <c r="AO31" s="6"/>
      <c r="AP31" s="6"/>
      <c r="AQ31" s="6"/>
      <c r="AR31" s="6"/>
      <c r="AS31" s="6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</row>
    <row r="32" spans="1:108" x14ac:dyDescent="0.25">
      <c r="A32" s="5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9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</row>
    <row r="33" spans="1:108" x14ac:dyDescent="0.25">
      <c r="A33" s="5" t="s">
        <v>61</v>
      </c>
      <c r="AM33" s="18"/>
      <c r="AN33" s="18"/>
      <c r="AO33" s="18"/>
      <c r="AP33" s="18"/>
      <c r="AQ33" s="18"/>
      <c r="AR33" s="18"/>
      <c r="AS33" s="18"/>
      <c r="AT33" s="119" t="s">
        <v>146</v>
      </c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19"/>
      <c r="CM33" s="119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1:108" x14ac:dyDescent="0.25">
      <c r="A34" s="5" t="s">
        <v>111</v>
      </c>
      <c r="AM34" s="18"/>
      <c r="AN34" s="18"/>
      <c r="AO34" s="18"/>
      <c r="AP34" s="18"/>
      <c r="AQ34" s="18"/>
      <c r="AR34" s="18"/>
      <c r="AS34" s="18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</row>
    <row r="35" spans="1:108" x14ac:dyDescent="0.25">
      <c r="A35" s="5" t="s">
        <v>105</v>
      </c>
      <c r="AM35" s="18"/>
      <c r="AN35" s="18"/>
      <c r="AO35" s="18"/>
      <c r="AP35" s="18"/>
      <c r="AQ35" s="18"/>
      <c r="AR35" s="18"/>
      <c r="AS35" s="18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19"/>
      <c r="CL35" s="119"/>
      <c r="CM35" s="119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</row>
    <row r="36" spans="1:108" ht="15" customHeight="1" x14ac:dyDescent="0.25"/>
    <row r="37" spans="1:108" s="3" customFormat="1" ht="22.5" customHeight="1" x14ac:dyDescent="0.2">
      <c r="A37" s="112" t="s">
        <v>123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2"/>
      <c r="BN37" s="112"/>
      <c r="BO37" s="112"/>
      <c r="BP37" s="112"/>
      <c r="BQ37" s="112"/>
      <c r="BR37" s="112"/>
      <c r="BS37" s="112"/>
      <c r="BT37" s="112"/>
      <c r="BU37" s="112"/>
      <c r="BV37" s="112"/>
      <c r="BW37" s="112"/>
      <c r="BX37" s="112"/>
      <c r="BY37" s="112"/>
      <c r="BZ37" s="112"/>
      <c r="CA37" s="112"/>
      <c r="CB37" s="112"/>
      <c r="CC37" s="112"/>
      <c r="CD37" s="112"/>
      <c r="CE37" s="112"/>
      <c r="CF37" s="112"/>
      <c r="CG37" s="112"/>
      <c r="CH37" s="112"/>
      <c r="CI37" s="112"/>
      <c r="CJ37" s="112"/>
      <c r="CK37" s="112"/>
      <c r="CL37" s="112"/>
      <c r="CM37" s="112"/>
      <c r="CN37" s="112"/>
      <c r="CO37" s="112"/>
      <c r="CP37" s="112"/>
      <c r="CQ37" s="112"/>
      <c r="CR37" s="112"/>
      <c r="CS37" s="112"/>
      <c r="CT37" s="112"/>
      <c r="CU37" s="112"/>
      <c r="CV37" s="112"/>
      <c r="CW37" s="112"/>
      <c r="CX37" s="112"/>
      <c r="CY37" s="112"/>
      <c r="CZ37" s="112"/>
      <c r="DA37" s="112"/>
      <c r="DB37" s="112"/>
      <c r="DC37" s="112"/>
      <c r="DD37" s="112"/>
    </row>
    <row r="38" spans="1:108" s="3" customFormat="1" ht="20.100000000000001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</row>
    <row r="39" spans="1:108" ht="15" customHeight="1" x14ac:dyDescent="0.25">
      <c r="A39" s="26" t="s">
        <v>112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</row>
    <row r="40" spans="1:108" ht="30" customHeight="1" x14ac:dyDescent="0.25">
      <c r="A40" s="111" t="s">
        <v>147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1"/>
      <c r="CC40" s="111"/>
      <c r="CD40" s="111"/>
      <c r="CE40" s="111"/>
      <c r="CF40" s="111"/>
      <c r="CG40" s="111"/>
      <c r="CH40" s="111"/>
      <c r="CI40" s="111"/>
      <c r="CJ40" s="111"/>
      <c r="CK40" s="111"/>
      <c r="CL40" s="111"/>
      <c r="CM40" s="111"/>
      <c r="CN40" s="111"/>
      <c r="CO40" s="111"/>
      <c r="CP40" s="111"/>
      <c r="CQ40" s="111"/>
      <c r="CR40" s="111"/>
      <c r="CS40" s="111"/>
      <c r="CT40" s="111"/>
      <c r="CU40" s="111"/>
      <c r="CV40" s="111"/>
      <c r="CW40" s="111"/>
      <c r="CX40" s="111"/>
      <c r="CY40" s="111"/>
      <c r="CZ40" s="111"/>
      <c r="DA40" s="111"/>
      <c r="DB40" s="111"/>
      <c r="DC40" s="111"/>
      <c r="DD40" s="111"/>
    </row>
    <row r="41" spans="1:108" ht="15" customHeight="1" x14ac:dyDescent="0.25">
      <c r="A41" s="26" t="s">
        <v>113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</row>
    <row r="42" spans="1:108" ht="30" customHeight="1" x14ac:dyDescent="0.25">
      <c r="A42" s="111" t="s">
        <v>148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  <c r="BO42" s="111"/>
      <c r="BP42" s="111"/>
      <c r="BQ42" s="111"/>
      <c r="BR42" s="111"/>
      <c r="BS42" s="111"/>
      <c r="BT42" s="111"/>
      <c r="BU42" s="111"/>
      <c r="BV42" s="111"/>
      <c r="BW42" s="111"/>
      <c r="BX42" s="111"/>
      <c r="BY42" s="111"/>
      <c r="BZ42" s="111"/>
      <c r="CA42" s="111"/>
      <c r="CB42" s="111"/>
      <c r="CC42" s="111"/>
      <c r="CD42" s="111"/>
      <c r="CE42" s="111"/>
      <c r="CF42" s="111"/>
      <c r="CG42" s="111"/>
      <c r="CH42" s="111"/>
      <c r="CI42" s="111"/>
      <c r="CJ42" s="111"/>
      <c r="CK42" s="111"/>
      <c r="CL42" s="111"/>
      <c r="CM42" s="111"/>
      <c r="CN42" s="111"/>
      <c r="CO42" s="111"/>
      <c r="CP42" s="111"/>
      <c r="CQ42" s="111"/>
      <c r="CR42" s="111"/>
      <c r="CS42" s="111"/>
      <c r="CT42" s="111"/>
      <c r="CU42" s="111"/>
      <c r="CV42" s="111"/>
      <c r="CW42" s="111"/>
      <c r="CX42" s="111"/>
      <c r="CY42" s="111"/>
      <c r="CZ42" s="111"/>
      <c r="DA42" s="111"/>
      <c r="DB42" s="111"/>
      <c r="DC42" s="111"/>
      <c r="DD42" s="111"/>
    </row>
    <row r="43" spans="1:108" x14ac:dyDescent="0.25">
      <c r="A43" s="26" t="s">
        <v>62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</row>
    <row r="44" spans="1:108" ht="30" customHeight="1" x14ac:dyDescent="0.25">
      <c r="A44" s="111" t="s">
        <v>149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1"/>
      <c r="BX44" s="111"/>
      <c r="BY44" s="111"/>
      <c r="BZ44" s="111"/>
      <c r="CA44" s="111"/>
      <c r="CB44" s="111"/>
      <c r="CC44" s="111"/>
      <c r="CD44" s="111"/>
      <c r="CE44" s="111"/>
      <c r="CF44" s="111"/>
      <c r="CG44" s="111"/>
      <c r="CH44" s="111"/>
      <c r="CI44" s="111"/>
      <c r="CJ44" s="111"/>
      <c r="CK44" s="111"/>
      <c r="CL44" s="111"/>
      <c r="CM44" s="111"/>
      <c r="CN44" s="111"/>
      <c r="CO44" s="111"/>
      <c r="CP44" s="111"/>
      <c r="CQ44" s="111"/>
      <c r="CR44" s="111"/>
      <c r="CS44" s="111"/>
      <c r="CT44" s="111"/>
      <c r="CU44" s="111"/>
      <c r="CV44" s="111"/>
      <c r="CW44" s="111"/>
      <c r="CX44" s="111"/>
      <c r="CY44" s="111"/>
      <c r="CZ44" s="111"/>
      <c r="DA44" s="111"/>
      <c r="DB44" s="111"/>
      <c r="DC44" s="111"/>
      <c r="DD44" s="111"/>
    </row>
    <row r="45" spans="1:108" ht="3" customHeight="1" x14ac:dyDescent="0.25"/>
  </sheetData>
  <mergeCells count="36">
    <mergeCell ref="A44:DD44"/>
    <mergeCell ref="A42:DD42"/>
    <mergeCell ref="A37:DD37"/>
    <mergeCell ref="CO20:DD20"/>
    <mergeCell ref="CO27:DD27"/>
    <mergeCell ref="A40:DD40"/>
    <mergeCell ref="BK20:BN20"/>
    <mergeCell ref="BO20:BR20"/>
    <mergeCell ref="AT30:CM31"/>
    <mergeCell ref="AT33:CM35"/>
    <mergeCell ref="CO28:DD28"/>
    <mergeCell ref="AH23:BV25"/>
    <mergeCell ref="AH27:BV27"/>
    <mergeCell ref="CO26:DD26"/>
    <mergeCell ref="CO24:DD24"/>
    <mergeCell ref="CO25:DD25"/>
    <mergeCell ref="CO23:DD23"/>
    <mergeCell ref="CO18:DD18"/>
    <mergeCell ref="CO19:DD19"/>
    <mergeCell ref="CO21:DD21"/>
    <mergeCell ref="CO22:DD22"/>
    <mergeCell ref="A15:DD15"/>
    <mergeCell ref="BB16:BE16"/>
    <mergeCell ref="AL20:AO20"/>
    <mergeCell ref="AS20:BJ20"/>
    <mergeCell ref="BN13:BQ13"/>
    <mergeCell ref="BU13:CL13"/>
    <mergeCell ref="CM13:CP13"/>
    <mergeCell ref="CQ13:CT13"/>
    <mergeCell ref="BE8:DD8"/>
    <mergeCell ref="BE9:DD9"/>
    <mergeCell ref="BE11:BX11"/>
    <mergeCell ref="BE12:BX12"/>
    <mergeCell ref="BY11:DD11"/>
    <mergeCell ref="BE10:DD10"/>
    <mergeCell ref="BY12:DD12"/>
  </mergeCells>
  <phoneticPr fontId="0" type="noConversion"/>
  <pageMargins left="0.78740157480314965" right="0.31496062992125984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76"/>
  <sheetViews>
    <sheetView view="pageBreakPreview" workbookViewId="0">
      <selection activeCell="B27" sqref="B27:BT27"/>
    </sheetView>
  </sheetViews>
  <sheetFormatPr defaultColWidth="0.85546875" defaultRowHeight="15" x14ac:dyDescent="0.25"/>
  <cols>
    <col min="1" max="16384" width="0.85546875" style="1"/>
  </cols>
  <sheetData>
    <row r="1" spans="1:108" ht="3" customHeight="1" x14ac:dyDescent="0.25"/>
    <row r="2" spans="1:108" ht="30" customHeight="1" x14ac:dyDescent="0.25">
      <c r="A2" s="133" t="s">
        <v>114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</row>
    <row r="3" spans="1:108" ht="8.1" customHeight="1" x14ac:dyDescent="0.25"/>
    <row r="4" spans="1:108" x14ac:dyDescent="0.25">
      <c r="A4" s="136" t="s">
        <v>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8"/>
      <c r="BU4" s="136" t="s">
        <v>6</v>
      </c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8"/>
    </row>
    <row r="5" spans="1:108" s="3" customFormat="1" ht="15" customHeight="1" x14ac:dyDescent="0.2">
      <c r="A5" s="31"/>
      <c r="B5" s="139" t="s">
        <v>7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40"/>
      <c r="BU5" s="143">
        <f>BU7+BU13</f>
        <v>22115024.07</v>
      </c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5"/>
    </row>
    <row r="6" spans="1:108" x14ac:dyDescent="0.25">
      <c r="A6" s="10"/>
      <c r="B6" s="134" t="s">
        <v>1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5"/>
      <c r="BU6" s="146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8"/>
    </row>
    <row r="7" spans="1:108" ht="30" customHeight="1" x14ac:dyDescent="0.25">
      <c r="A7" s="32"/>
      <c r="B7" s="125" t="s">
        <v>115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6"/>
      <c r="BU7" s="146">
        <v>18009503.940000001</v>
      </c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147"/>
      <c r="CI7" s="147"/>
      <c r="CJ7" s="147"/>
      <c r="CK7" s="147"/>
      <c r="CL7" s="147"/>
      <c r="CM7" s="147"/>
      <c r="CN7" s="147"/>
      <c r="CO7" s="147"/>
      <c r="CP7" s="147"/>
      <c r="CQ7" s="147"/>
      <c r="CR7" s="147"/>
      <c r="CS7" s="147"/>
      <c r="CT7" s="147"/>
      <c r="CU7" s="147"/>
      <c r="CV7" s="147"/>
      <c r="CW7" s="147"/>
      <c r="CX7" s="147"/>
      <c r="CY7" s="147"/>
      <c r="CZ7" s="147"/>
      <c r="DA7" s="147"/>
      <c r="DB7" s="147"/>
      <c r="DC7" s="147"/>
      <c r="DD7" s="148"/>
    </row>
    <row r="8" spans="1:108" x14ac:dyDescent="0.25">
      <c r="A8" s="10"/>
      <c r="B8" s="141" t="s">
        <v>8</v>
      </c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2"/>
      <c r="BU8" s="146"/>
      <c r="BV8" s="147"/>
      <c r="BW8" s="147"/>
      <c r="BX8" s="147"/>
      <c r="BY8" s="147"/>
      <c r="BZ8" s="147"/>
      <c r="CA8" s="147"/>
      <c r="CB8" s="147"/>
      <c r="CC8" s="147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7"/>
      <c r="CY8" s="147"/>
      <c r="CZ8" s="147"/>
      <c r="DA8" s="147"/>
      <c r="DB8" s="147"/>
      <c r="DC8" s="147"/>
      <c r="DD8" s="148"/>
    </row>
    <row r="9" spans="1:108" ht="45" customHeight="1" x14ac:dyDescent="0.25">
      <c r="A9" s="32"/>
      <c r="B9" s="125" t="s">
        <v>124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6"/>
      <c r="BU9" s="127">
        <v>18009503.940000001</v>
      </c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9"/>
    </row>
    <row r="10" spans="1:108" ht="45" customHeight="1" x14ac:dyDescent="0.25">
      <c r="A10" s="32"/>
      <c r="B10" s="125" t="s">
        <v>116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6"/>
      <c r="BU10" s="127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9"/>
    </row>
    <row r="11" spans="1:108" ht="45" customHeight="1" x14ac:dyDescent="0.25">
      <c r="A11" s="32"/>
      <c r="B11" s="125" t="s">
        <v>117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6"/>
      <c r="BU11" s="127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9"/>
    </row>
    <row r="12" spans="1:108" ht="30" customHeight="1" x14ac:dyDescent="0.25">
      <c r="A12" s="32"/>
      <c r="B12" s="125" t="s">
        <v>118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6"/>
      <c r="BU12" s="127">
        <v>7823564.1399999997</v>
      </c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9"/>
    </row>
    <row r="13" spans="1:108" ht="30" customHeight="1" x14ac:dyDescent="0.25">
      <c r="A13" s="32"/>
      <c r="B13" s="125" t="s">
        <v>119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6"/>
      <c r="BU13" s="127">
        <v>4105520.13</v>
      </c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9"/>
    </row>
    <row r="14" spans="1:108" x14ac:dyDescent="0.25">
      <c r="A14" s="33"/>
      <c r="B14" s="141" t="s">
        <v>8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2"/>
      <c r="BU14" s="127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9"/>
    </row>
    <row r="15" spans="1:108" ht="30" customHeight="1" x14ac:dyDescent="0.25">
      <c r="A15" s="32"/>
      <c r="B15" s="125" t="s">
        <v>25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6"/>
      <c r="BU15" s="127">
        <v>337730</v>
      </c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9"/>
    </row>
    <row r="16" spans="1:108" x14ac:dyDescent="0.25">
      <c r="A16" s="32"/>
      <c r="B16" s="125" t="s">
        <v>26</v>
      </c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6"/>
      <c r="BU16" s="127">
        <v>55980</v>
      </c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9"/>
    </row>
    <row r="17" spans="1:108" s="3" customFormat="1" ht="15" customHeight="1" x14ac:dyDescent="0.2">
      <c r="A17" s="31"/>
      <c r="B17" s="139" t="s">
        <v>96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40"/>
      <c r="BU17" s="130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2"/>
    </row>
    <row r="18" spans="1:108" x14ac:dyDescent="0.25">
      <c r="A18" s="10"/>
      <c r="B18" s="134" t="s">
        <v>1</v>
      </c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5"/>
      <c r="BU18" s="127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9"/>
    </row>
    <row r="19" spans="1:108" ht="30" customHeight="1" x14ac:dyDescent="0.25">
      <c r="A19" s="34"/>
      <c r="B19" s="149" t="s">
        <v>120</v>
      </c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  <c r="BR19" s="149"/>
      <c r="BS19" s="149"/>
      <c r="BT19" s="150"/>
      <c r="BU19" s="146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8"/>
    </row>
    <row r="20" spans="1:108" ht="30" customHeight="1" x14ac:dyDescent="0.25">
      <c r="A20" s="32"/>
      <c r="B20" s="125" t="s">
        <v>121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6"/>
      <c r="BU20" s="146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  <c r="CQ20" s="147"/>
      <c r="CR20" s="147"/>
      <c r="CS20" s="147"/>
      <c r="CT20" s="147"/>
      <c r="CU20" s="147"/>
      <c r="CV20" s="147"/>
      <c r="CW20" s="147"/>
      <c r="CX20" s="147"/>
      <c r="CY20" s="147"/>
      <c r="CZ20" s="147"/>
      <c r="DA20" s="147"/>
      <c r="DB20" s="147"/>
      <c r="DC20" s="147"/>
      <c r="DD20" s="148"/>
    </row>
    <row r="21" spans="1:108" ht="15" customHeight="1" x14ac:dyDescent="0.25">
      <c r="A21" s="35"/>
      <c r="B21" s="141" t="s">
        <v>8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2"/>
      <c r="BU21" s="146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  <c r="CQ21" s="147"/>
      <c r="CR21" s="147"/>
      <c r="CS21" s="147"/>
      <c r="CT21" s="147"/>
      <c r="CU21" s="147"/>
      <c r="CV21" s="147"/>
      <c r="CW21" s="147"/>
      <c r="CX21" s="147"/>
      <c r="CY21" s="147"/>
      <c r="CZ21" s="147"/>
      <c r="DA21" s="147"/>
      <c r="DB21" s="147"/>
      <c r="DC21" s="147"/>
      <c r="DD21" s="148"/>
    </row>
    <row r="22" spans="1:108" ht="15" customHeight="1" x14ac:dyDescent="0.25">
      <c r="A22" s="32"/>
      <c r="B22" s="125" t="s">
        <v>9</v>
      </c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6"/>
      <c r="BU22" s="127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9"/>
    </row>
    <row r="23" spans="1:108" ht="15" customHeight="1" x14ac:dyDescent="0.25">
      <c r="A23" s="32"/>
      <c r="B23" s="125" t="s">
        <v>10</v>
      </c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6"/>
      <c r="BU23" s="127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9"/>
    </row>
    <row r="24" spans="1:108" ht="15" customHeight="1" x14ac:dyDescent="0.25">
      <c r="A24" s="32"/>
      <c r="B24" s="125" t="s">
        <v>102</v>
      </c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6"/>
      <c r="BU24" s="127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9"/>
    </row>
    <row r="25" spans="1:108" ht="15" customHeight="1" x14ac:dyDescent="0.25">
      <c r="A25" s="32"/>
      <c r="B25" s="125" t="s">
        <v>11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6"/>
      <c r="BU25" s="127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9"/>
    </row>
    <row r="26" spans="1:108" ht="15" customHeight="1" x14ac:dyDescent="0.25">
      <c r="A26" s="32"/>
      <c r="B26" s="125" t="s">
        <v>12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6"/>
      <c r="BU26" s="127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9"/>
    </row>
    <row r="27" spans="1:108" ht="15" customHeight="1" x14ac:dyDescent="0.25">
      <c r="A27" s="32"/>
      <c r="B27" s="125" t="s">
        <v>13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6"/>
      <c r="BU27" s="127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9"/>
    </row>
    <row r="28" spans="1:108" ht="30" customHeight="1" x14ac:dyDescent="0.25">
      <c r="A28" s="32"/>
      <c r="B28" s="125" t="s">
        <v>64</v>
      </c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6"/>
      <c r="BU28" s="127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9"/>
    </row>
    <row r="29" spans="1:108" ht="30" customHeight="1" x14ac:dyDescent="0.25">
      <c r="A29" s="32"/>
      <c r="B29" s="125" t="s">
        <v>99</v>
      </c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6"/>
      <c r="BU29" s="127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8"/>
      <c r="CM29" s="128"/>
      <c r="CN29" s="128"/>
      <c r="CO29" s="128"/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9"/>
    </row>
    <row r="30" spans="1:108" ht="15" customHeight="1" x14ac:dyDescent="0.25">
      <c r="A30" s="32"/>
      <c r="B30" s="125" t="s">
        <v>65</v>
      </c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6"/>
      <c r="BU30" s="127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9"/>
    </row>
    <row r="31" spans="1:108" ht="15" customHeight="1" x14ac:dyDescent="0.25">
      <c r="A31" s="32"/>
      <c r="B31" s="125" t="s">
        <v>66</v>
      </c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6"/>
      <c r="BU31" s="127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9"/>
    </row>
    <row r="32" spans="1:108" ht="45" customHeight="1" x14ac:dyDescent="0.25">
      <c r="A32" s="32"/>
      <c r="B32" s="125" t="s">
        <v>67</v>
      </c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6"/>
      <c r="BU32" s="127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9"/>
    </row>
    <row r="33" spans="1:108" ht="13.5" customHeight="1" x14ac:dyDescent="0.25">
      <c r="A33" s="35"/>
      <c r="B33" s="141" t="s">
        <v>8</v>
      </c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2"/>
      <c r="BU33" s="127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9"/>
    </row>
    <row r="34" spans="1:108" ht="15" customHeight="1" x14ac:dyDescent="0.25">
      <c r="A34" s="32"/>
      <c r="B34" s="125" t="s">
        <v>68</v>
      </c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5"/>
      <c r="BT34" s="126"/>
      <c r="BU34" s="127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9"/>
    </row>
    <row r="35" spans="1:108" ht="15" customHeight="1" x14ac:dyDescent="0.25">
      <c r="A35" s="32"/>
      <c r="B35" s="125" t="s">
        <v>69</v>
      </c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5"/>
      <c r="BQ35" s="125"/>
      <c r="BR35" s="125"/>
      <c r="BS35" s="125"/>
      <c r="BT35" s="126"/>
      <c r="BU35" s="127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9"/>
    </row>
    <row r="36" spans="1:108" ht="15" customHeight="1" x14ac:dyDescent="0.25">
      <c r="A36" s="32"/>
      <c r="B36" s="125" t="s">
        <v>63</v>
      </c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6"/>
      <c r="BU36" s="127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9"/>
    </row>
    <row r="37" spans="1:108" ht="15" customHeight="1" x14ac:dyDescent="0.25">
      <c r="A37" s="32"/>
      <c r="B37" s="125" t="s">
        <v>70</v>
      </c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6"/>
      <c r="BU37" s="127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9"/>
    </row>
    <row r="38" spans="1:108" ht="15" customHeight="1" x14ac:dyDescent="0.25">
      <c r="A38" s="32"/>
      <c r="B38" s="125" t="s">
        <v>71</v>
      </c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5"/>
      <c r="BM38" s="125"/>
      <c r="BN38" s="125"/>
      <c r="BO38" s="125"/>
      <c r="BP38" s="125"/>
      <c r="BQ38" s="125"/>
      <c r="BR38" s="125"/>
      <c r="BS38" s="125"/>
      <c r="BT38" s="126"/>
      <c r="BU38" s="127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9"/>
    </row>
    <row r="39" spans="1:108" ht="15" customHeight="1" x14ac:dyDescent="0.25">
      <c r="A39" s="32"/>
      <c r="B39" s="125" t="s">
        <v>72</v>
      </c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5"/>
      <c r="BT39" s="126"/>
      <c r="BU39" s="127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128"/>
      <c r="CI39" s="128"/>
      <c r="CJ39" s="128"/>
      <c r="CK39" s="128"/>
      <c r="CL39" s="128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9"/>
    </row>
    <row r="40" spans="1:108" ht="30" customHeight="1" x14ac:dyDescent="0.25">
      <c r="A40" s="32"/>
      <c r="B40" s="125" t="s">
        <v>73</v>
      </c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5"/>
      <c r="BN40" s="125"/>
      <c r="BO40" s="125"/>
      <c r="BP40" s="125"/>
      <c r="BQ40" s="125"/>
      <c r="BR40" s="125"/>
      <c r="BS40" s="125"/>
      <c r="BT40" s="126"/>
      <c r="BU40" s="127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8"/>
      <c r="CL40" s="128"/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9"/>
    </row>
    <row r="41" spans="1:108" ht="30" customHeight="1" x14ac:dyDescent="0.25">
      <c r="A41" s="32"/>
      <c r="B41" s="125" t="s">
        <v>98</v>
      </c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  <c r="BM41" s="125"/>
      <c r="BN41" s="125"/>
      <c r="BO41" s="125"/>
      <c r="BP41" s="125"/>
      <c r="BQ41" s="125"/>
      <c r="BR41" s="125"/>
      <c r="BS41" s="125"/>
      <c r="BT41" s="126"/>
      <c r="BU41" s="127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8"/>
      <c r="CL41" s="128"/>
      <c r="CM41" s="128"/>
      <c r="CN41" s="128"/>
      <c r="CO41" s="128"/>
      <c r="CP41" s="128"/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  <c r="DD41" s="129"/>
    </row>
    <row r="42" spans="1:108" ht="15" customHeight="1" x14ac:dyDescent="0.25">
      <c r="A42" s="32"/>
      <c r="B42" s="125" t="s">
        <v>74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  <c r="BS42" s="125"/>
      <c r="BT42" s="126"/>
      <c r="BU42" s="127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8"/>
      <c r="CL42" s="128"/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9"/>
    </row>
    <row r="43" spans="1:108" ht="15" customHeight="1" x14ac:dyDescent="0.25">
      <c r="A43" s="32"/>
      <c r="B43" s="125" t="s">
        <v>75</v>
      </c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125"/>
      <c r="BT43" s="126"/>
      <c r="BU43" s="127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8"/>
      <c r="CL43" s="128"/>
      <c r="CM43" s="128"/>
      <c r="CN43" s="128"/>
      <c r="CO43" s="128"/>
      <c r="CP43" s="128"/>
      <c r="CQ43" s="128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/>
      <c r="DD43" s="129"/>
    </row>
    <row r="44" spans="1:108" s="3" customFormat="1" ht="15" customHeight="1" x14ac:dyDescent="0.2">
      <c r="A44" s="31"/>
      <c r="B44" s="139" t="s">
        <v>97</v>
      </c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/>
      <c r="BL44" s="139"/>
      <c r="BM44" s="139"/>
      <c r="BN44" s="139"/>
      <c r="BO44" s="139"/>
      <c r="BP44" s="139"/>
      <c r="BQ44" s="139"/>
      <c r="BR44" s="139"/>
      <c r="BS44" s="139"/>
      <c r="BT44" s="140"/>
      <c r="BU44" s="130"/>
      <c r="BV44" s="131"/>
      <c r="BW44" s="131"/>
      <c r="BX44" s="131"/>
      <c r="BY44" s="131"/>
      <c r="BZ44" s="131"/>
      <c r="CA44" s="131"/>
      <c r="CB44" s="131"/>
      <c r="CC44" s="131"/>
      <c r="CD44" s="131"/>
      <c r="CE44" s="131"/>
      <c r="CF44" s="131"/>
      <c r="CG44" s="131"/>
      <c r="CH44" s="131"/>
      <c r="CI44" s="131"/>
      <c r="CJ44" s="131"/>
      <c r="CK44" s="131"/>
      <c r="CL44" s="131"/>
      <c r="CM44" s="131"/>
      <c r="CN44" s="131"/>
      <c r="CO44" s="131"/>
      <c r="CP44" s="131"/>
      <c r="CQ44" s="131"/>
      <c r="CR44" s="131"/>
      <c r="CS44" s="131"/>
      <c r="CT44" s="131"/>
      <c r="CU44" s="131"/>
      <c r="CV44" s="131"/>
      <c r="CW44" s="131"/>
      <c r="CX44" s="131"/>
      <c r="CY44" s="131"/>
      <c r="CZ44" s="131"/>
      <c r="DA44" s="131"/>
      <c r="DB44" s="131"/>
      <c r="DC44" s="131"/>
      <c r="DD44" s="132"/>
    </row>
    <row r="45" spans="1:108" ht="15" customHeight="1" x14ac:dyDescent="0.25">
      <c r="A45" s="36"/>
      <c r="B45" s="134" t="s">
        <v>1</v>
      </c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4"/>
      <c r="BT45" s="135"/>
      <c r="BU45" s="127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8"/>
      <c r="CL45" s="128"/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9"/>
    </row>
    <row r="46" spans="1:108" ht="15" customHeight="1" x14ac:dyDescent="0.25">
      <c r="A46" s="32"/>
      <c r="B46" s="125" t="s">
        <v>76</v>
      </c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5"/>
      <c r="BQ46" s="125"/>
      <c r="BR46" s="125"/>
      <c r="BS46" s="125"/>
      <c r="BT46" s="126"/>
      <c r="BU46" s="127">
        <v>2716917.17</v>
      </c>
      <c r="BV46" s="128"/>
      <c r="BW46" s="128"/>
      <c r="BX46" s="128"/>
      <c r="BY46" s="128"/>
      <c r="BZ46" s="128"/>
      <c r="CA46" s="128"/>
      <c r="CB46" s="128"/>
      <c r="CC46" s="128"/>
      <c r="CD46" s="128"/>
      <c r="CE46" s="128"/>
      <c r="CF46" s="128"/>
      <c r="CG46" s="128"/>
      <c r="CH46" s="128"/>
      <c r="CI46" s="128"/>
      <c r="CJ46" s="128"/>
      <c r="CK46" s="128"/>
      <c r="CL46" s="128"/>
      <c r="CM46" s="128"/>
      <c r="CN46" s="128"/>
      <c r="CO46" s="128"/>
      <c r="CP46" s="128"/>
      <c r="CQ46" s="128"/>
      <c r="CR46" s="128"/>
      <c r="CS46" s="128"/>
      <c r="CT46" s="128"/>
      <c r="CU46" s="128"/>
      <c r="CV46" s="128"/>
      <c r="CW46" s="128"/>
      <c r="CX46" s="128"/>
      <c r="CY46" s="128"/>
      <c r="CZ46" s="128"/>
      <c r="DA46" s="128"/>
      <c r="DB46" s="128"/>
      <c r="DC46" s="128"/>
      <c r="DD46" s="129"/>
    </row>
    <row r="47" spans="1:108" ht="30" customHeight="1" x14ac:dyDescent="0.25">
      <c r="A47" s="32"/>
      <c r="B47" s="125" t="s">
        <v>122</v>
      </c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5"/>
      <c r="BN47" s="125"/>
      <c r="BO47" s="125"/>
      <c r="BP47" s="125"/>
      <c r="BQ47" s="125"/>
      <c r="BR47" s="125"/>
      <c r="BS47" s="125"/>
      <c r="BT47" s="126"/>
      <c r="BU47" s="127">
        <f>BU49+BU50+BU51+BU52+BU53+BU54+BU55+BU56+BU57+BU58+BU59+BU60+BU61</f>
        <v>1384402.5</v>
      </c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9"/>
    </row>
    <row r="48" spans="1:108" ht="15" customHeight="1" x14ac:dyDescent="0.25">
      <c r="A48" s="35"/>
      <c r="B48" s="141" t="s">
        <v>8</v>
      </c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41"/>
      <c r="BB48" s="141"/>
      <c r="BC48" s="141"/>
      <c r="BD48" s="141"/>
      <c r="BE48" s="141"/>
      <c r="BF48" s="141"/>
      <c r="BG48" s="141"/>
      <c r="BH48" s="141"/>
      <c r="BI48" s="141"/>
      <c r="BJ48" s="141"/>
      <c r="BK48" s="141"/>
      <c r="BL48" s="141"/>
      <c r="BM48" s="141"/>
      <c r="BN48" s="141"/>
      <c r="BO48" s="141"/>
      <c r="BP48" s="141"/>
      <c r="BQ48" s="141"/>
      <c r="BR48" s="141"/>
      <c r="BS48" s="141"/>
      <c r="BT48" s="142"/>
      <c r="BU48" s="146"/>
      <c r="BV48" s="147"/>
      <c r="BW48" s="147"/>
      <c r="BX48" s="147"/>
      <c r="BY48" s="147"/>
      <c r="BZ48" s="147"/>
      <c r="CA48" s="147"/>
      <c r="CB48" s="147"/>
      <c r="CC48" s="147"/>
      <c r="CD48" s="147"/>
      <c r="CE48" s="147"/>
      <c r="CF48" s="147"/>
      <c r="CG48" s="147"/>
      <c r="CH48" s="147"/>
      <c r="CI48" s="147"/>
      <c r="CJ48" s="147"/>
      <c r="CK48" s="147"/>
      <c r="CL48" s="147"/>
      <c r="CM48" s="147"/>
      <c r="CN48" s="147"/>
      <c r="CO48" s="147"/>
      <c r="CP48" s="147"/>
      <c r="CQ48" s="147"/>
      <c r="CR48" s="147"/>
      <c r="CS48" s="147"/>
      <c r="CT48" s="147"/>
      <c r="CU48" s="147"/>
      <c r="CV48" s="147"/>
      <c r="CW48" s="147"/>
      <c r="CX48" s="147"/>
      <c r="CY48" s="147"/>
      <c r="CZ48" s="147"/>
      <c r="DA48" s="147"/>
      <c r="DB48" s="147"/>
      <c r="DC48" s="147"/>
      <c r="DD48" s="148"/>
    </row>
    <row r="49" spans="1:108" ht="15" customHeight="1" x14ac:dyDescent="0.25">
      <c r="A49" s="32"/>
      <c r="B49" s="125" t="s">
        <v>83</v>
      </c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  <c r="BK49" s="125"/>
      <c r="BL49" s="125"/>
      <c r="BM49" s="125"/>
      <c r="BN49" s="125"/>
      <c r="BO49" s="125"/>
      <c r="BP49" s="125"/>
      <c r="BQ49" s="125"/>
      <c r="BR49" s="125"/>
      <c r="BS49" s="125"/>
      <c r="BT49" s="126"/>
      <c r="BU49" s="127">
        <v>15067.76</v>
      </c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128"/>
      <c r="CI49" s="128"/>
      <c r="CJ49" s="128"/>
      <c r="CK49" s="128"/>
      <c r="CL49" s="128"/>
      <c r="CM49" s="128"/>
      <c r="CN49" s="128"/>
      <c r="CO49" s="128"/>
      <c r="CP49" s="128"/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9"/>
    </row>
    <row r="50" spans="1:108" ht="15" customHeight="1" x14ac:dyDescent="0.25">
      <c r="A50" s="32"/>
      <c r="B50" s="125" t="s">
        <v>41</v>
      </c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  <c r="BE50" s="125"/>
      <c r="BF50" s="125"/>
      <c r="BG50" s="125"/>
      <c r="BH50" s="125"/>
      <c r="BI50" s="125"/>
      <c r="BJ50" s="125"/>
      <c r="BK50" s="125"/>
      <c r="BL50" s="125"/>
      <c r="BM50" s="125"/>
      <c r="BN50" s="125"/>
      <c r="BO50" s="125"/>
      <c r="BP50" s="125"/>
      <c r="BQ50" s="125"/>
      <c r="BR50" s="125"/>
      <c r="BS50" s="125"/>
      <c r="BT50" s="126"/>
      <c r="BU50" s="127">
        <v>2381.2399999999998</v>
      </c>
      <c r="BV50" s="128"/>
      <c r="BW50" s="128"/>
      <c r="BX50" s="128"/>
      <c r="BY50" s="128"/>
      <c r="BZ50" s="128"/>
      <c r="CA50" s="128"/>
      <c r="CB50" s="128"/>
      <c r="CC50" s="128"/>
      <c r="CD50" s="128"/>
      <c r="CE50" s="128"/>
      <c r="CF50" s="128"/>
      <c r="CG50" s="128"/>
      <c r="CH50" s="128"/>
      <c r="CI50" s="128"/>
      <c r="CJ50" s="128"/>
      <c r="CK50" s="128"/>
      <c r="CL50" s="128"/>
      <c r="CM50" s="128"/>
      <c r="CN50" s="128"/>
      <c r="CO50" s="128"/>
      <c r="CP50" s="128"/>
      <c r="CQ50" s="128"/>
      <c r="CR50" s="128"/>
      <c r="CS50" s="128"/>
      <c r="CT50" s="128"/>
      <c r="CU50" s="128"/>
      <c r="CV50" s="128"/>
      <c r="CW50" s="128"/>
      <c r="CX50" s="128"/>
      <c r="CY50" s="128"/>
      <c r="CZ50" s="128"/>
      <c r="DA50" s="128"/>
      <c r="DB50" s="128"/>
      <c r="DC50" s="128"/>
      <c r="DD50" s="129"/>
    </row>
    <row r="51" spans="1:108" ht="15" customHeight="1" x14ac:dyDescent="0.25">
      <c r="A51" s="32"/>
      <c r="B51" s="125" t="s">
        <v>42</v>
      </c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5"/>
      <c r="BR51" s="125"/>
      <c r="BS51" s="125"/>
      <c r="BT51" s="126"/>
      <c r="BU51" s="127"/>
      <c r="BV51" s="128"/>
      <c r="BW51" s="128"/>
      <c r="BX51" s="128"/>
      <c r="BY51" s="128"/>
      <c r="BZ51" s="128"/>
      <c r="CA51" s="128"/>
      <c r="CB51" s="128"/>
      <c r="CC51" s="128"/>
      <c r="CD51" s="128"/>
      <c r="CE51" s="128"/>
      <c r="CF51" s="128"/>
      <c r="CG51" s="128"/>
      <c r="CH51" s="128"/>
      <c r="CI51" s="128"/>
      <c r="CJ51" s="128"/>
      <c r="CK51" s="128"/>
      <c r="CL51" s="128"/>
      <c r="CM51" s="128"/>
      <c r="CN51" s="128"/>
      <c r="CO51" s="128"/>
      <c r="CP51" s="128"/>
      <c r="CQ51" s="128"/>
      <c r="CR51" s="128"/>
      <c r="CS51" s="128"/>
      <c r="CT51" s="128"/>
      <c r="CU51" s="128"/>
      <c r="CV51" s="128"/>
      <c r="CW51" s="128"/>
      <c r="CX51" s="128"/>
      <c r="CY51" s="128"/>
      <c r="CZ51" s="128"/>
      <c r="DA51" s="128"/>
      <c r="DB51" s="128"/>
      <c r="DC51" s="128"/>
      <c r="DD51" s="129"/>
    </row>
    <row r="52" spans="1:108" ht="15" customHeight="1" x14ac:dyDescent="0.25">
      <c r="A52" s="32"/>
      <c r="B52" s="125" t="s">
        <v>43</v>
      </c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6"/>
      <c r="BU52" s="127">
        <v>320198.26</v>
      </c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8"/>
      <c r="CL52" s="128"/>
      <c r="CM52" s="128"/>
      <c r="CN52" s="128"/>
      <c r="CO52" s="128"/>
      <c r="CP52" s="128"/>
      <c r="CQ52" s="128"/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9"/>
    </row>
    <row r="53" spans="1:108" ht="15" customHeight="1" x14ac:dyDescent="0.25">
      <c r="A53" s="32"/>
      <c r="B53" s="125" t="s">
        <v>44</v>
      </c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6"/>
      <c r="BU53" s="127">
        <v>472116.66</v>
      </c>
      <c r="BV53" s="128"/>
      <c r="BW53" s="128"/>
      <c r="BX53" s="128"/>
      <c r="BY53" s="128"/>
      <c r="BZ53" s="128"/>
      <c r="CA53" s="128"/>
      <c r="CB53" s="128"/>
      <c r="CC53" s="128"/>
      <c r="CD53" s="128"/>
      <c r="CE53" s="128"/>
      <c r="CF53" s="128"/>
      <c r="CG53" s="128"/>
      <c r="CH53" s="128"/>
      <c r="CI53" s="128"/>
      <c r="CJ53" s="128"/>
      <c r="CK53" s="128"/>
      <c r="CL53" s="128"/>
      <c r="CM53" s="128"/>
      <c r="CN53" s="128"/>
      <c r="CO53" s="128"/>
      <c r="CP53" s="128"/>
      <c r="CQ53" s="128"/>
      <c r="CR53" s="128"/>
      <c r="CS53" s="128"/>
      <c r="CT53" s="128"/>
      <c r="CU53" s="128"/>
      <c r="CV53" s="128"/>
      <c r="CW53" s="128"/>
      <c r="CX53" s="128"/>
      <c r="CY53" s="128"/>
      <c r="CZ53" s="128"/>
      <c r="DA53" s="128"/>
      <c r="DB53" s="128"/>
      <c r="DC53" s="128"/>
      <c r="DD53" s="129"/>
    </row>
    <row r="54" spans="1:108" ht="15" customHeight="1" x14ac:dyDescent="0.25">
      <c r="A54" s="32"/>
      <c r="B54" s="125" t="s">
        <v>45</v>
      </c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6"/>
      <c r="BU54" s="127">
        <v>199232.6</v>
      </c>
      <c r="BV54" s="128"/>
      <c r="BW54" s="128"/>
      <c r="BX54" s="128"/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8"/>
      <c r="CL54" s="128"/>
      <c r="CM54" s="128"/>
      <c r="CN54" s="128"/>
      <c r="CO54" s="128"/>
      <c r="CP54" s="128"/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9"/>
    </row>
    <row r="55" spans="1:108" ht="15" customHeight="1" x14ac:dyDescent="0.25">
      <c r="A55" s="32"/>
      <c r="B55" s="125" t="s">
        <v>46</v>
      </c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5"/>
      <c r="BQ55" s="125"/>
      <c r="BR55" s="125"/>
      <c r="BS55" s="125"/>
      <c r="BT55" s="126"/>
      <c r="BU55" s="127"/>
      <c r="BV55" s="128"/>
      <c r="BW55" s="128"/>
      <c r="BX55" s="128"/>
      <c r="BY55" s="128"/>
      <c r="BZ55" s="128"/>
      <c r="CA55" s="128"/>
      <c r="CB55" s="128"/>
      <c r="CC55" s="128"/>
      <c r="CD55" s="128"/>
      <c r="CE55" s="128"/>
      <c r="CF55" s="128"/>
      <c r="CG55" s="128"/>
      <c r="CH55" s="128"/>
      <c r="CI55" s="128"/>
      <c r="CJ55" s="128"/>
      <c r="CK55" s="128"/>
      <c r="CL55" s="128"/>
      <c r="CM55" s="128"/>
      <c r="CN55" s="128"/>
      <c r="CO55" s="128"/>
      <c r="CP55" s="128"/>
      <c r="CQ55" s="128"/>
      <c r="CR55" s="128"/>
      <c r="CS55" s="128"/>
      <c r="CT55" s="128"/>
      <c r="CU55" s="128"/>
      <c r="CV55" s="128"/>
      <c r="CW55" s="128"/>
      <c r="CX55" s="128"/>
      <c r="CY55" s="128"/>
      <c r="CZ55" s="128"/>
      <c r="DA55" s="128"/>
      <c r="DB55" s="128"/>
      <c r="DC55" s="128"/>
      <c r="DD55" s="129"/>
    </row>
    <row r="56" spans="1:108" ht="15" customHeight="1" x14ac:dyDescent="0.25">
      <c r="A56" s="32"/>
      <c r="B56" s="125" t="s">
        <v>77</v>
      </c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  <c r="AT56" s="125"/>
      <c r="AU56" s="125"/>
      <c r="AV56" s="125"/>
      <c r="AW56" s="125"/>
      <c r="AX56" s="125"/>
      <c r="AY56" s="125"/>
      <c r="AZ56" s="125"/>
      <c r="BA56" s="125"/>
      <c r="BB56" s="125"/>
      <c r="BC56" s="125"/>
      <c r="BD56" s="125"/>
      <c r="BE56" s="125"/>
      <c r="BF56" s="125"/>
      <c r="BG56" s="125"/>
      <c r="BH56" s="125"/>
      <c r="BI56" s="125"/>
      <c r="BJ56" s="125"/>
      <c r="BK56" s="125"/>
      <c r="BL56" s="125"/>
      <c r="BM56" s="125"/>
      <c r="BN56" s="125"/>
      <c r="BO56" s="125"/>
      <c r="BP56" s="125"/>
      <c r="BQ56" s="125"/>
      <c r="BR56" s="125"/>
      <c r="BS56" s="125"/>
      <c r="BT56" s="126"/>
      <c r="BU56" s="127"/>
      <c r="BV56" s="128"/>
      <c r="BW56" s="128"/>
      <c r="BX56" s="128"/>
      <c r="BY56" s="128"/>
      <c r="BZ56" s="128"/>
      <c r="CA56" s="128"/>
      <c r="CB56" s="128"/>
      <c r="CC56" s="128"/>
      <c r="CD56" s="128"/>
      <c r="CE56" s="128"/>
      <c r="CF56" s="128"/>
      <c r="CG56" s="128"/>
      <c r="CH56" s="128"/>
      <c r="CI56" s="128"/>
      <c r="CJ56" s="128"/>
      <c r="CK56" s="128"/>
      <c r="CL56" s="128"/>
      <c r="CM56" s="128"/>
      <c r="CN56" s="128"/>
      <c r="CO56" s="128"/>
      <c r="CP56" s="128"/>
      <c r="CQ56" s="128"/>
      <c r="CR56" s="128"/>
      <c r="CS56" s="128"/>
      <c r="CT56" s="128"/>
      <c r="CU56" s="128"/>
      <c r="CV56" s="128"/>
      <c r="CW56" s="128"/>
      <c r="CX56" s="128"/>
      <c r="CY56" s="128"/>
      <c r="CZ56" s="128"/>
      <c r="DA56" s="128"/>
      <c r="DB56" s="128"/>
      <c r="DC56" s="128"/>
      <c r="DD56" s="129"/>
    </row>
    <row r="57" spans="1:108" ht="15" customHeight="1" x14ac:dyDescent="0.25">
      <c r="A57" s="32"/>
      <c r="B57" s="125" t="s">
        <v>100</v>
      </c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5"/>
      <c r="BL57" s="125"/>
      <c r="BM57" s="125"/>
      <c r="BN57" s="125"/>
      <c r="BO57" s="125"/>
      <c r="BP57" s="125"/>
      <c r="BQ57" s="125"/>
      <c r="BR57" s="125"/>
      <c r="BS57" s="125"/>
      <c r="BT57" s="126"/>
      <c r="BU57" s="127"/>
      <c r="BV57" s="128"/>
      <c r="BW57" s="128"/>
      <c r="BX57" s="128"/>
      <c r="BY57" s="128"/>
      <c r="BZ57" s="128"/>
      <c r="CA57" s="128"/>
      <c r="CB57" s="128"/>
      <c r="CC57" s="128"/>
      <c r="CD57" s="128"/>
      <c r="CE57" s="128"/>
      <c r="CF57" s="128"/>
      <c r="CG57" s="128"/>
      <c r="CH57" s="128"/>
      <c r="CI57" s="128"/>
      <c r="CJ57" s="128"/>
      <c r="CK57" s="128"/>
      <c r="CL57" s="128"/>
      <c r="CM57" s="128"/>
      <c r="CN57" s="128"/>
      <c r="CO57" s="128"/>
      <c r="CP57" s="128"/>
      <c r="CQ57" s="128"/>
      <c r="CR57" s="128"/>
      <c r="CS57" s="128"/>
      <c r="CT57" s="128"/>
      <c r="CU57" s="128"/>
      <c r="CV57" s="128"/>
      <c r="CW57" s="128"/>
      <c r="CX57" s="128"/>
      <c r="CY57" s="128"/>
      <c r="CZ57" s="128"/>
      <c r="DA57" s="128"/>
      <c r="DB57" s="128"/>
      <c r="DC57" s="128"/>
      <c r="DD57" s="129"/>
    </row>
    <row r="58" spans="1:108" ht="15" customHeight="1" x14ac:dyDescent="0.25">
      <c r="A58" s="32"/>
      <c r="B58" s="125" t="s">
        <v>78</v>
      </c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  <c r="AZ58" s="125"/>
      <c r="BA58" s="125"/>
      <c r="BB58" s="125"/>
      <c r="BC58" s="125"/>
      <c r="BD58" s="125"/>
      <c r="BE58" s="125"/>
      <c r="BF58" s="125"/>
      <c r="BG58" s="125"/>
      <c r="BH58" s="125"/>
      <c r="BI58" s="125"/>
      <c r="BJ58" s="125"/>
      <c r="BK58" s="125"/>
      <c r="BL58" s="125"/>
      <c r="BM58" s="125"/>
      <c r="BN58" s="125"/>
      <c r="BO58" s="125"/>
      <c r="BP58" s="125"/>
      <c r="BQ58" s="125"/>
      <c r="BR58" s="125"/>
      <c r="BS58" s="125"/>
      <c r="BT58" s="126"/>
      <c r="BU58" s="127">
        <v>372323</v>
      </c>
      <c r="BV58" s="128"/>
      <c r="BW58" s="128"/>
      <c r="BX58" s="128"/>
      <c r="BY58" s="128"/>
      <c r="BZ58" s="128"/>
      <c r="CA58" s="128"/>
      <c r="CB58" s="128"/>
      <c r="CC58" s="128"/>
      <c r="CD58" s="128"/>
      <c r="CE58" s="128"/>
      <c r="CF58" s="128"/>
      <c r="CG58" s="128"/>
      <c r="CH58" s="128"/>
      <c r="CI58" s="128"/>
      <c r="CJ58" s="128"/>
      <c r="CK58" s="128"/>
      <c r="CL58" s="128"/>
      <c r="CM58" s="128"/>
      <c r="CN58" s="128"/>
      <c r="CO58" s="128"/>
      <c r="CP58" s="128"/>
      <c r="CQ58" s="128"/>
      <c r="CR58" s="128"/>
      <c r="CS58" s="128"/>
      <c r="CT58" s="128"/>
      <c r="CU58" s="128"/>
      <c r="CV58" s="128"/>
      <c r="CW58" s="128"/>
      <c r="CX58" s="128"/>
      <c r="CY58" s="128"/>
      <c r="CZ58" s="128"/>
      <c r="DA58" s="128"/>
      <c r="DB58" s="128"/>
      <c r="DC58" s="128"/>
      <c r="DD58" s="129"/>
    </row>
    <row r="59" spans="1:108" ht="15" customHeight="1" x14ac:dyDescent="0.25">
      <c r="A59" s="32"/>
      <c r="B59" s="125" t="s">
        <v>79</v>
      </c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125"/>
      <c r="AS59" s="125"/>
      <c r="AT59" s="125"/>
      <c r="AU59" s="125"/>
      <c r="AV59" s="125"/>
      <c r="AW59" s="125"/>
      <c r="AX59" s="125"/>
      <c r="AY59" s="125"/>
      <c r="AZ59" s="125"/>
      <c r="BA59" s="125"/>
      <c r="BB59" s="125"/>
      <c r="BC59" s="125"/>
      <c r="BD59" s="125"/>
      <c r="BE59" s="125"/>
      <c r="BF59" s="125"/>
      <c r="BG59" s="125"/>
      <c r="BH59" s="125"/>
      <c r="BI59" s="125"/>
      <c r="BJ59" s="125"/>
      <c r="BK59" s="125"/>
      <c r="BL59" s="125"/>
      <c r="BM59" s="125"/>
      <c r="BN59" s="125"/>
      <c r="BO59" s="125"/>
      <c r="BP59" s="125"/>
      <c r="BQ59" s="125"/>
      <c r="BR59" s="125"/>
      <c r="BS59" s="125"/>
      <c r="BT59" s="126"/>
      <c r="BU59" s="127"/>
      <c r="BV59" s="128"/>
      <c r="BW59" s="128"/>
      <c r="BX59" s="128"/>
      <c r="BY59" s="128"/>
      <c r="BZ59" s="128"/>
      <c r="CA59" s="128"/>
      <c r="CB59" s="128"/>
      <c r="CC59" s="128"/>
      <c r="CD59" s="128"/>
      <c r="CE59" s="128"/>
      <c r="CF59" s="128"/>
      <c r="CG59" s="128"/>
      <c r="CH59" s="128"/>
      <c r="CI59" s="128"/>
      <c r="CJ59" s="128"/>
      <c r="CK59" s="128"/>
      <c r="CL59" s="128"/>
      <c r="CM59" s="128"/>
      <c r="CN59" s="128"/>
      <c r="CO59" s="128"/>
      <c r="CP59" s="128"/>
      <c r="CQ59" s="128"/>
      <c r="CR59" s="128"/>
      <c r="CS59" s="128"/>
      <c r="CT59" s="128"/>
      <c r="CU59" s="128"/>
      <c r="CV59" s="128"/>
      <c r="CW59" s="128"/>
      <c r="CX59" s="128"/>
      <c r="CY59" s="128"/>
      <c r="CZ59" s="128"/>
      <c r="DA59" s="128"/>
      <c r="DB59" s="128"/>
      <c r="DC59" s="128"/>
      <c r="DD59" s="129"/>
    </row>
    <row r="60" spans="1:108" ht="15" customHeight="1" x14ac:dyDescent="0.25">
      <c r="A60" s="32"/>
      <c r="B60" s="125" t="s">
        <v>80</v>
      </c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  <c r="AR60" s="125"/>
      <c r="AS60" s="125"/>
      <c r="AT60" s="125"/>
      <c r="AU60" s="125"/>
      <c r="AV60" s="125"/>
      <c r="AW60" s="125"/>
      <c r="AX60" s="125"/>
      <c r="AY60" s="125"/>
      <c r="AZ60" s="125"/>
      <c r="BA60" s="125"/>
      <c r="BB60" s="125"/>
      <c r="BC60" s="125"/>
      <c r="BD60" s="125"/>
      <c r="BE60" s="125"/>
      <c r="BF60" s="125"/>
      <c r="BG60" s="125"/>
      <c r="BH60" s="125"/>
      <c r="BI60" s="125"/>
      <c r="BJ60" s="125"/>
      <c r="BK60" s="125"/>
      <c r="BL60" s="125"/>
      <c r="BM60" s="125"/>
      <c r="BN60" s="125"/>
      <c r="BO60" s="125"/>
      <c r="BP60" s="125"/>
      <c r="BQ60" s="125"/>
      <c r="BR60" s="125"/>
      <c r="BS60" s="125"/>
      <c r="BT60" s="126"/>
      <c r="BU60" s="127"/>
      <c r="BV60" s="128"/>
      <c r="BW60" s="128"/>
      <c r="BX60" s="128"/>
      <c r="BY60" s="128"/>
      <c r="BZ60" s="128"/>
      <c r="CA60" s="128"/>
      <c r="CB60" s="128"/>
      <c r="CC60" s="128"/>
      <c r="CD60" s="128"/>
      <c r="CE60" s="128"/>
      <c r="CF60" s="128"/>
      <c r="CG60" s="128"/>
      <c r="CH60" s="128"/>
      <c r="CI60" s="128"/>
      <c r="CJ60" s="128"/>
      <c r="CK60" s="128"/>
      <c r="CL60" s="128"/>
      <c r="CM60" s="128"/>
      <c r="CN60" s="128"/>
      <c r="CO60" s="128"/>
      <c r="CP60" s="128"/>
      <c r="CQ60" s="128"/>
      <c r="CR60" s="128"/>
      <c r="CS60" s="128"/>
      <c r="CT60" s="128"/>
      <c r="CU60" s="128"/>
      <c r="CV60" s="128"/>
      <c r="CW60" s="128"/>
      <c r="CX60" s="128"/>
      <c r="CY60" s="128"/>
      <c r="CZ60" s="128"/>
      <c r="DA60" s="128"/>
      <c r="DB60" s="128"/>
      <c r="DC60" s="128"/>
      <c r="DD60" s="129"/>
    </row>
    <row r="61" spans="1:108" ht="15" customHeight="1" x14ac:dyDescent="0.25">
      <c r="A61" s="32"/>
      <c r="B61" s="125" t="s">
        <v>81</v>
      </c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5"/>
      <c r="AT61" s="125"/>
      <c r="AU61" s="125"/>
      <c r="AV61" s="125"/>
      <c r="AW61" s="125"/>
      <c r="AX61" s="125"/>
      <c r="AY61" s="125"/>
      <c r="AZ61" s="125"/>
      <c r="BA61" s="125"/>
      <c r="BB61" s="125"/>
      <c r="BC61" s="125"/>
      <c r="BD61" s="125"/>
      <c r="BE61" s="125"/>
      <c r="BF61" s="125"/>
      <c r="BG61" s="125"/>
      <c r="BH61" s="125"/>
      <c r="BI61" s="125"/>
      <c r="BJ61" s="125"/>
      <c r="BK61" s="125"/>
      <c r="BL61" s="125"/>
      <c r="BM61" s="125"/>
      <c r="BN61" s="125"/>
      <c r="BO61" s="125"/>
      <c r="BP61" s="125"/>
      <c r="BQ61" s="125"/>
      <c r="BR61" s="125"/>
      <c r="BS61" s="125"/>
      <c r="BT61" s="126"/>
      <c r="BU61" s="127">
        <v>3082.98</v>
      </c>
      <c r="BV61" s="128"/>
      <c r="BW61" s="128"/>
      <c r="BX61" s="128"/>
      <c r="BY61" s="128"/>
      <c r="BZ61" s="128"/>
      <c r="CA61" s="128"/>
      <c r="CB61" s="128"/>
      <c r="CC61" s="128"/>
      <c r="CD61" s="128"/>
      <c r="CE61" s="128"/>
      <c r="CF61" s="128"/>
      <c r="CG61" s="128"/>
      <c r="CH61" s="128"/>
      <c r="CI61" s="128"/>
      <c r="CJ61" s="128"/>
      <c r="CK61" s="128"/>
      <c r="CL61" s="128"/>
      <c r="CM61" s="128"/>
      <c r="CN61" s="128"/>
      <c r="CO61" s="128"/>
      <c r="CP61" s="128"/>
      <c r="CQ61" s="128"/>
      <c r="CR61" s="128"/>
      <c r="CS61" s="128"/>
      <c r="CT61" s="128"/>
      <c r="CU61" s="128"/>
      <c r="CV61" s="128"/>
      <c r="CW61" s="128"/>
      <c r="CX61" s="128"/>
      <c r="CY61" s="128"/>
      <c r="CZ61" s="128"/>
      <c r="DA61" s="128"/>
      <c r="DB61" s="128"/>
      <c r="DC61" s="128"/>
      <c r="DD61" s="129"/>
    </row>
    <row r="62" spans="1:108" ht="45" customHeight="1" x14ac:dyDescent="0.25">
      <c r="A62" s="32"/>
      <c r="B62" s="125" t="s">
        <v>82</v>
      </c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5"/>
      <c r="AT62" s="125"/>
      <c r="AU62" s="125"/>
      <c r="AV62" s="125"/>
      <c r="AW62" s="125"/>
      <c r="AX62" s="125"/>
      <c r="AY62" s="125"/>
      <c r="AZ62" s="125"/>
      <c r="BA62" s="125"/>
      <c r="BB62" s="125"/>
      <c r="BC62" s="125"/>
      <c r="BD62" s="125"/>
      <c r="BE62" s="125"/>
      <c r="BF62" s="125"/>
      <c r="BG62" s="125"/>
      <c r="BH62" s="125"/>
      <c r="BI62" s="125"/>
      <c r="BJ62" s="125"/>
      <c r="BK62" s="125"/>
      <c r="BL62" s="125"/>
      <c r="BM62" s="125"/>
      <c r="BN62" s="125"/>
      <c r="BO62" s="125"/>
      <c r="BP62" s="125"/>
      <c r="BQ62" s="125"/>
      <c r="BR62" s="125"/>
      <c r="BS62" s="125"/>
      <c r="BT62" s="126"/>
      <c r="BU62" s="127">
        <f>BU64+BU65+BU66+BU67+BU68+BU69+BU70+BU71+BU72+BU73+BU74+BU75+BU76</f>
        <v>330456.17</v>
      </c>
      <c r="BV62" s="128"/>
      <c r="BW62" s="128"/>
      <c r="BX62" s="128"/>
      <c r="BY62" s="128"/>
      <c r="BZ62" s="128"/>
      <c r="CA62" s="128"/>
      <c r="CB62" s="128"/>
      <c r="CC62" s="128"/>
      <c r="CD62" s="128"/>
      <c r="CE62" s="128"/>
      <c r="CF62" s="128"/>
      <c r="CG62" s="128"/>
      <c r="CH62" s="128"/>
      <c r="CI62" s="128"/>
      <c r="CJ62" s="128"/>
      <c r="CK62" s="128"/>
      <c r="CL62" s="128"/>
      <c r="CM62" s="128"/>
      <c r="CN62" s="128"/>
      <c r="CO62" s="128"/>
      <c r="CP62" s="128"/>
      <c r="CQ62" s="128"/>
      <c r="CR62" s="128"/>
      <c r="CS62" s="128"/>
      <c r="CT62" s="128"/>
      <c r="CU62" s="128"/>
      <c r="CV62" s="128"/>
      <c r="CW62" s="128"/>
      <c r="CX62" s="128"/>
      <c r="CY62" s="128"/>
      <c r="CZ62" s="128"/>
      <c r="DA62" s="128"/>
      <c r="DB62" s="128"/>
      <c r="DC62" s="128"/>
      <c r="DD62" s="129"/>
    </row>
    <row r="63" spans="1:108" ht="15" customHeight="1" x14ac:dyDescent="0.25">
      <c r="A63" s="37"/>
      <c r="B63" s="141" t="s">
        <v>8</v>
      </c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X63" s="141"/>
      <c r="AY63" s="141"/>
      <c r="AZ63" s="141"/>
      <c r="BA63" s="141"/>
      <c r="BB63" s="141"/>
      <c r="BC63" s="141"/>
      <c r="BD63" s="141"/>
      <c r="BE63" s="141"/>
      <c r="BF63" s="141"/>
      <c r="BG63" s="141"/>
      <c r="BH63" s="141"/>
      <c r="BI63" s="141"/>
      <c r="BJ63" s="141"/>
      <c r="BK63" s="141"/>
      <c r="BL63" s="141"/>
      <c r="BM63" s="141"/>
      <c r="BN63" s="141"/>
      <c r="BO63" s="141"/>
      <c r="BP63" s="141"/>
      <c r="BQ63" s="141"/>
      <c r="BR63" s="141"/>
      <c r="BS63" s="141"/>
      <c r="BT63" s="142"/>
      <c r="BU63" s="127"/>
      <c r="BV63" s="128"/>
      <c r="BW63" s="128"/>
      <c r="BX63" s="128"/>
      <c r="BY63" s="128"/>
      <c r="BZ63" s="128"/>
      <c r="CA63" s="128"/>
      <c r="CB63" s="128"/>
      <c r="CC63" s="128"/>
      <c r="CD63" s="128"/>
      <c r="CE63" s="128"/>
      <c r="CF63" s="128"/>
      <c r="CG63" s="128"/>
      <c r="CH63" s="128"/>
      <c r="CI63" s="128"/>
      <c r="CJ63" s="128"/>
      <c r="CK63" s="128"/>
      <c r="CL63" s="128"/>
      <c r="CM63" s="128"/>
      <c r="CN63" s="128"/>
      <c r="CO63" s="128"/>
      <c r="CP63" s="128"/>
      <c r="CQ63" s="128"/>
      <c r="CR63" s="128"/>
      <c r="CS63" s="128"/>
      <c r="CT63" s="128"/>
      <c r="CU63" s="128"/>
      <c r="CV63" s="128"/>
      <c r="CW63" s="128"/>
      <c r="CX63" s="128"/>
      <c r="CY63" s="128"/>
      <c r="CZ63" s="128"/>
      <c r="DA63" s="128"/>
      <c r="DB63" s="128"/>
      <c r="DC63" s="128"/>
      <c r="DD63" s="129"/>
    </row>
    <row r="64" spans="1:108" ht="15" customHeight="1" x14ac:dyDescent="0.25">
      <c r="A64" s="32"/>
      <c r="B64" s="125" t="s">
        <v>84</v>
      </c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  <c r="AR64" s="125"/>
      <c r="AS64" s="125"/>
      <c r="AT64" s="125"/>
      <c r="AU64" s="125"/>
      <c r="AV64" s="125"/>
      <c r="AW64" s="125"/>
      <c r="AX64" s="125"/>
      <c r="AY64" s="125"/>
      <c r="AZ64" s="125"/>
      <c r="BA64" s="125"/>
      <c r="BB64" s="125"/>
      <c r="BC64" s="125"/>
      <c r="BD64" s="125"/>
      <c r="BE64" s="125"/>
      <c r="BF64" s="125"/>
      <c r="BG64" s="125"/>
      <c r="BH64" s="125"/>
      <c r="BI64" s="125"/>
      <c r="BJ64" s="125"/>
      <c r="BK64" s="125"/>
      <c r="BL64" s="125"/>
      <c r="BM64" s="125"/>
      <c r="BN64" s="125"/>
      <c r="BO64" s="125"/>
      <c r="BP64" s="125"/>
      <c r="BQ64" s="125"/>
      <c r="BR64" s="125"/>
      <c r="BS64" s="125"/>
      <c r="BT64" s="126"/>
      <c r="BU64" s="127"/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128"/>
      <c r="CH64" s="128"/>
      <c r="CI64" s="128"/>
      <c r="CJ64" s="128"/>
      <c r="CK64" s="128"/>
      <c r="CL64" s="128"/>
      <c r="CM64" s="128"/>
      <c r="CN64" s="128"/>
      <c r="CO64" s="128"/>
      <c r="CP64" s="128"/>
      <c r="CQ64" s="128"/>
      <c r="CR64" s="128"/>
      <c r="CS64" s="128"/>
      <c r="CT64" s="128"/>
      <c r="CU64" s="128"/>
      <c r="CV64" s="128"/>
      <c r="CW64" s="128"/>
      <c r="CX64" s="128"/>
      <c r="CY64" s="128"/>
      <c r="CZ64" s="128"/>
      <c r="DA64" s="128"/>
      <c r="DB64" s="128"/>
      <c r="DC64" s="128"/>
      <c r="DD64" s="129"/>
    </row>
    <row r="65" spans="1:108" ht="15" customHeight="1" x14ac:dyDescent="0.25">
      <c r="A65" s="32"/>
      <c r="B65" s="125" t="s">
        <v>47</v>
      </c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5"/>
      <c r="AS65" s="125"/>
      <c r="AT65" s="125"/>
      <c r="AU65" s="125"/>
      <c r="AV65" s="125"/>
      <c r="AW65" s="125"/>
      <c r="AX65" s="125"/>
      <c r="AY65" s="125"/>
      <c r="AZ65" s="125"/>
      <c r="BA65" s="125"/>
      <c r="BB65" s="125"/>
      <c r="BC65" s="125"/>
      <c r="BD65" s="125"/>
      <c r="BE65" s="125"/>
      <c r="BF65" s="125"/>
      <c r="BG65" s="125"/>
      <c r="BH65" s="125"/>
      <c r="BI65" s="125"/>
      <c r="BJ65" s="125"/>
      <c r="BK65" s="125"/>
      <c r="BL65" s="125"/>
      <c r="BM65" s="125"/>
      <c r="BN65" s="125"/>
      <c r="BO65" s="125"/>
      <c r="BP65" s="125"/>
      <c r="BQ65" s="125"/>
      <c r="BR65" s="125"/>
      <c r="BS65" s="125"/>
      <c r="BT65" s="126"/>
      <c r="BU65" s="127"/>
      <c r="BV65" s="128"/>
      <c r="BW65" s="128"/>
      <c r="BX65" s="128"/>
      <c r="BY65" s="128"/>
      <c r="BZ65" s="128"/>
      <c r="CA65" s="128"/>
      <c r="CB65" s="128"/>
      <c r="CC65" s="128"/>
      <c r="CD65" s="128"/>
      <c r="CE65" s="128"/>
      <c r="CF65" s="128"/>
      <c r="CG65" s="128"/>
      <c r="CH65" s="128"/>
      <c r="CI65" s="128"/>
      <c r="CJ65" s="128"/>
      <c r="CK65" s="128"/>
      <c r="CL65" s="128"/>
      <c r="CM65" s="128"/>
      <c r="CN65" s="128"/>
      <c r="CO65" s="128"/>
      <c r="CP65" s="128"/>
      <c r="CQ65" s="128"/>
      <c r="CR65" s="128"/>
      <c r="CS65" s="128"/>
      <c r="CT65" s="128"/>
      <c r="CU65" s="128"/>
      <c r="CV65" s="128"/>
      <c r="CW65" s="128"/>
      <c r="CX65" s="128"/>
      <c r="CY65" s="128"/>
      <c r="CZ65" s="128"/>
      <c r="DA65" s="128"/>
      <c r="DB65" s="128"/>
      <c r="DC65" s="128"/>
      <c r="DD65" s="129"/>
    </row>
    <row r="66" spans="1:108" ht="15" customHeight="1" x14ac:dyDescent="0.25">
      <c r="A66" s="32"/>
      <c r="B66" s="125" t="s">
        <v>48</v>
      </c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/>
      <c r="AR66" s="125"/>
      <c r="AS66" s="125"/>
      <c r="AT66" s="125"/>
      <c r="AU66" s="125"/>
      <c r="AV66" s="125"/>
      <c r="AW66" s="125"/>
      <c r="AX66" s="125"/>
      <c r="AY66" s="125"/>
      <c r="AZ66" s="125"/>
      <c r="BA66" s="125"/>
      <c r="BB66" s="125"/>
      <c r="BC66" s="125"/>
      <c r="BD66" s="125"/>
      <c r="BE66" s="125"/>
      <c r="BF66" s="125"/>
      <c r="BG66" s="125"/>
      <c r="BH66" s="125"/>
      <c r="BI66" s="125"/>
      <c r="BJ66" s="125"/>
      <c r="BK66" s="125"/>
      <c r="BL66" s="125"/>
      <c r="BM66" s="125"/>
      <c r="BN66" s="125"/>
      <c r="BO66" s="125"/>
      <c r="BP66" s="125"/>
      <c r="BQ66" s="125"/>
      <c r="BR66" s="125"/>
      <c r="BS66" s="125"/>
      <c r="BT66" s="126"/>
      <c r="BU66" s="127"/>
      <c r="BV66" s="128"/>
      <c r="BW66" s="128"/>
      <c r="BX66" s="128"/>
      <c r="BY66" s="128"/>
      <c r="BZ66" s="128"/>
      <c r="CA66" s="128"/>
      <c r="CB66" s="128"/>
      <c r="CC66" s="128"/>
      <c r="CD66" s="128"/>
      <c r="CE66" s="128"/>
      <c r="CF66" s="128"/>
      <c r="CG66" s="128"/>
      <c r="CH66" s="128"/>
      <c r="CI66" s="128"/>
      <c r="CJ66" s="128"/>
      <c r="CK66" s="128"/>
      <c r="CL66" s="128"/>
      <c r="CM66" s="128"/>
      <c r="CN66" s="128"/>
      <c r="CO66" s="128"/>
      <c r="CP66" s="128"/>
      <c r="CQ66" s="128"/>
      <c r="CR66" s="128"/>
      <c r="CS66" s="128"/>
      <c r="CT66" s="128"/>
      <c r="CU66" s="128"/>
      <c r="CV66" s="128"/>
      <c r="CW66" s="128"/>
      <c r="CX66" s="128"/>
      <c r="CY66" s="128"/>
      <c r="CZ66" s="128"/>
      <c r="DA66" s="128"/>
      <c r="DB66" s="128"/>
      <c r="DC66" s="128"/>
      <c r="DD66" s="129"/>
    </row>
    <row r="67" spans="1:108" ht="15" customHeight="1" x14ac:dyDescent="0.25">
      <c r="A67" s="32"/>
      <c r="B67" s="125" t="s">
        <v>49</v>
      </c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5"/>
      <c r="AS67" s="125"/>
      <c r="AT67" s="125"/>
      <c r="AU67" s="125"/>
      <c r="AV67" s="125"/>
      <c r="AW67" s="125"/>
      <c r="AX67" s="125"/>
      <c r="AY67" s="125"/>
      <c r="AZ67" s="125"/>
      <c r="BA67" s="125"/>
      <c r="BB67" s="125"/>
      <c r="BC67" s="125"/>
      <c r="BD67" s="125"/>
      <c r="BE67" s="125"/>
      <c r="BF67" s="125"/>
      <c r="BG67" s="125"/>
      <c r="BH67" s="125"/>
      <c r="BI67" s="125"/>
      <c r="BJ67" s="125"/>
      <c r="BK67" s="125"/>
      <c r="BL67" s="125"/>
      <c r="BM67" s="125"/>
      <c r="BN67" s="125"/>
      <c r="BO67" s="125"/>
      <c r="BP67" s="125"/>
      <c r="BQ67" s="125"/>
      <c r="BR67" s="125"/>
      <c r="BS67" s="125"/>
      <c r="BT67" s="126"/>
      <c r="BU67" s="127"/>
      <c r="BV67" s="128"/>
      <c r="BW67" s="128"/>
      <c r="BX67" s="128"/>
      <c r="BY67" s="128"/>
      <c r="BZ67" s="128"/>
      <c r="CA67" s="128"/>
      <c r="CB67" s="128"/>
      <c r="CC67" s="128"/>
      <c r="CD67" s="128"/>
      <c r="CE67" s="128"/>
      <c r="CF67" s="128"/>
      <c r="CG67" s="128"/>
      <c r="CH67" s="128"/>
      <c r="CI67" s="128"/>
      <c r="CJ67" s="128"/>
      <c r="CK67" s="128"/>
      <c r="CL67" s="128"/>
      <c r="CM67" s="128"/>
      <c r="CN67" s="128"/>
      <c r="CO67" s="128"/>
      <c r="CP67" s="128"/>
      <c r="CQ67" s="128"/>
      <c r="CR67" s="128"/>
      <c r="CS67" s="128"/>
      <c r="CT67" s="128"/>
      <c r="CU67" s="128"/>
      <c r="CV67" s="128"/>
      <c r="CW67" s="128"/>
      <c r="CX67" s="128"/>
      <c r="CY67" s="128"/>
      <c r="CZ67" s="128"/>
      <c r="DA67" s="128"/>
      <c r="DB67" s="128"/>
      <c r="DC67" s="128"/>
      <c r="DD67" s="129"/>
    </row>
    <row r="68" spans="1:108" ht="15" customHeight="1" x14ac:dyDescent="0.25">
      <c r="A68" s="32"/>
      <c r="B68" s="125" t="s">
        <v>50</v>
      </c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  <c r="AP68" s="125"/>
      <c r="AQ68" s="125"/>
      <c r="AR68" s="125"/>
      <c r="AS68" s="125"/>
      <c r="AT68" s="125"/>
      <c r="AU68" s="125"/>
      <c r="AV68" s="125"/>
      <c r="AW68" s="125"/>
      <c r="AX68" s="125"/>
      <c r="AY68" s="125"/>
      <c r="AZ68" s="125"/>
      <c r="BA68" s="125"/>
      <c r="BB68" s="125"/>
      <c r="BC68" s="125"/>
      <c r="BD68" s="125"/>
      <c r="BE68" s="125"/>
      <c r="BF68" s="125"/>
      <c r="BG68" s="125"/>
      <c r="BH68" s="125"/>
      <c r="BI68" s="125"/>
      <c r="BJ68" s="125"/>
      <c r="BK68" s="125"/>
      <c r="BL68" s="125"/>
      <c r="BM68" s="125"/>
      <c r="BN68" s="125"/>
      <c r="BO68" s="125"/>
      <c r="BP68" s="125"/>
      <c r="BQ68" s="125"/>
      <c r="BR68" s="125"/>
      <c r="BS68" s="125"/>
      <c r="BT68" s="126"/>
      <c r="BU68" s="127"/>
      <c r="BV68" s="128"/>
      <c r="BW68" s="128"/>
      <c r="BX68" s="128"/>
      <c r="BY68" s="128"/>
      <c r="BZ68" s="128"/>
      <c r="CA68" s="128"/>
      <c r="CB68" s="128"/>
      <c r="CC68" s="128"/>
      <c r="CD68" s="128"/>
      <c r="CE68" s="128"/>
      <c r="CF68" s="128"/>
      <c r="CG68" s="128"/>
      <c r="CH68" s="128"/>
      <c r="CI68" s="128"/>
      <c r="CJ68" s="128"/>
      <c r="CK68" s="128"/>
      <c r="CL68" s="128"/>
      <c r="CM68" s="128"/>
      <c r="CN68" s="128"/>
      <c r="CO68" s="128"/>
      <c r="CP68" s="128"/>
      <c r="CQ68" s="128"/>
      <c r="CR68" s="128"/>
      <c r="CS68" s="128"/>
      <c r="CT68" s="128"/>
      <c r="CU68" s="128"/>
      <c r="CV68" s="128"/>
      <c r="CW68" s="128"/>
      <c r="CX68" s="128"/>
      <c r="CY68" s="128"/>
      <c r="CZ68" s="128"/>
      <c r="DA68" s="128"/>
      <c r="DB68" s="128"/>
      <c r="DC68" s="128"/>
      <c r="DD68" s="129"/>
    </row>
    <row r="69" spans="1:108" ht="15" customHeight="1" x14ac:dyDescent="0.25">
      <c r="A69" s="32"/>
      <c r="B69" s="125" t="s">
        <v>51</v>
      </c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5"/>
      <c r="AS69" s="125"/>
      <c r="AT69" s="125"/>
      <c r="AU69" s="125"/>
      <c r="AV69" s="125"/>
      <c r="AW69" s="125"/>
      <c r="AX69" s="125"/>
      <c r="AY69" s="125"/>
      <c r="AZ69" s="125"/>
      <c r="BA69" s="125"/>
      <c r="BB69" s="125"/>
      <c r="BC69" s="125"/>
      <c r="BD69" s="125"/>
      <c r="BE69" s="125"/>
      <c r="BF69" s="125"/>
      <c r="BG69" s="125"/>
      <c r="BH69" s="125"/>
      <c r="BI69" s="125"/>
      <c r="BJ69" s="125"/>
      <c r="BK69" s="125"/>
      <c r="BL69" s="125"/>
      <c r="BM69" s="125"/>
      <c r="BN69" s="125"/>
      <c r="BO69" s="125"/>
      <c r="BP69" s="125"/>
      <c r="BQ69" s="125"/>
      <c r="BR69" s="125"/>
      <c r="BS69" s="125"/>
      <c r="BT69" s="126"/>
      <c r="BU69" s="127">
        <v>13786.54</v>
      </c>
      <c r="BV69" s="128"/>
      <c r="BW69" s="128"/>
      <c r="BX69" s="128"/>
      <c r="BY69" s="128"/>
      <c r="BZ69" s="128"/>
      <c r="CA69" s="128"/>
      <c r="CB69" s="128"/>
      <c r="CC69" s="128"/>
      <c r="CD69" s="128"/>
      <c r="CE69" s="128"/>
      <c r="CF69" s="128"/>
      <c r="CG69" s="128"/>
      <c r="CH69" s="128"/>
      <c r="CI69" s="128"/>
      <c r="CJ69" s="128"/>
      <c r="CK69" s="128"/>
      <c r="CL69" s="128"/>
      <c r="CM69" s="128"/>
      <c r="CN69" s="128"/>
      <c r="CO69" s="128"/>
      <c r="CP69" s="128"/>
      <c r="CQ69" s="128"/>
      <c r="CR69" s="128"/>
      <c r="CS69" s="128"/>
      <c r="CT69" s="128"/>
      <c r="CU69" s="128"/>
      <c r="CV69" s="128"/>
      <c r="CW69" s="128"/>
      <c r="CX69" s="128"/>
      <c r="CY69" s="128"/>
      <c r="CZ69" s="128"/>
      <c r="DA69" s="128"/>
      <c r="DB69" s="128"/>
      <c r="DC69" s="128"/>
      <c r="DD69" s="129"/>
    </row>
    <row r="70" spans="1:108" ht="15" customHeight="1" x14ac:dyDescent="0.25">
      <c r="A70" s="32"/>
      <c r="B70" s="125" t="s">
        <v>52</v>
      </c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5"/>
      <c r="AS70" s="125"/>
      <c r="AT70" s="125"/>
      <c r="AU70" s="125"/>
      <c r="AV70" s="125"/>
      <c r="AW70" s="125"/>
      <c r="AX70" s="125"/>
      <c r="AY70" s="125"/>
      <c r="AZ70" s="125"/>
      <c r="BA70" s="125"/>
      <c r="BB70" s="125"/>
      <c r="BC70" s="125"/>
      <c r="BD70" s="125"/>
      <c r="BE70" s="125"/>
      <c r="BF70" s="125"/>
      <c r="BG70" s="125"/>
      <c r="BH70" s="125"/>
      <c r="BI70" s="125"/>
      <c r="BJ70" s="125"/>
      <c r="BK70" s="125"/>
      <c r="BL70" s="125"/>
      <c r="BM70" s="125"/>
      <c r="BN70" s="125"/>
      <c r="BO70" s="125"/>
      <c r="BP70" s="125"/>
      <c r="BQ70" s="125"/>
      <c r="BR70" s="125"/>
      <c r="BS70" s="125"/>
      <c r="BT70" s="126"/>
      <c r="BU70" s="127"/>
      <c r="BV70" s="128"/>
      <c r="BW70" s="128"/>
      <c r="BX70" s="128"/>
      <c r="BY70" s="128"/>
      <c r="BZ70" s="128"/>
      <c r="CA70" s="128"/>
      <c r="CB70" s="128"/>
      <c r="CC70" s="128"/>
      <c r="CD70" s="128"/>
      <c r="CE70" s="128"/>
      <c r="CF70" s="128"/>
      <c r="CG70" s="128"/>
      <c r="CH70" s="128"/>
      <c r="CI70" s="128"/>
      <c r="CJ70" s="128"/>
      <c r="CK70" s="128"/>
      <c r="CL70" s="128"/>
      <c r="CM70" s="128"/>
      <c r="CN70" s="128"/>
      <c r="CO70" s="128"/>
      <c r="CP70" s="128"/>
      <c r="CQ70" s="128"/>
      <c r="CR70" s="128"/>
      <c r="CS70" s="128"/>
      <c r="CT70" s="128"/>
      <c r="CU70" s="128"/>
      <c r="CV70" s="128"/>
      <c r="CW70" s="128"/>
      <c r="CX70" s="128"/>
      <c r="CY70" s="128"/>
      <c r="CZ70" s="128"/>
      <c r="DA70" s="128"/>
      <c r="DB70" s="128"/>
      <c r="DC70" s="128"/>
      <c r="DD70" s="129"/>
    </row>
    <row r="71" spans="1:108" ht="15" customHeight="1" x14ac:dyDescent="0.25">
      <c r="A71" s="32"/>
      <c r="B71" s="125" t="s">
        <v>85</v>
      </c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5"/>
      <c r="AS71" s="125"/>
      <c r="AT71" s="125"/>
      <c r="AU71" s="125"/>
      <c r="AV71" s="125"/>
      <c r="AW71" s="125"/>
      <c r="AX71" s="125"/>
      <c r="AY71" s="125"/>
      <c r="AZ71" s="125"/>
      <c r="BA71" s="125"/>
      <c r="BB71" s="125"/>
      <c r="BC71" s="125"/>
      <c r="BD71" s="125"/>
      <c r="BE71" s="125"/>
      <c r="BF71" s="125"/>
      <c r="BG71" s="125"/>
      <c r="BH71" s="125"/>
      <c r="BI71" s="125"/>
      <c r="BJ71" s="125"/>
      <c r="BK71" s="125"/>
      <c r="BL71" s="125"/>
      <c r="BM71" s="125"/>
      <c r="BN71" s="125"/>
      <c r="BO71" s="125"/>
      <c r="BP71" s="125"/>
      <c r="BQ71" s="125"/>
      <c r="BR71" s="125"/>
      <c r="BS71" s="125"/>
      <c r="BT71" s="126"/>
      <c r="BU71" s="127"/>
      <c r="BV71" s="128"/>
      <c r="BW71" s="128"/>
      <c r="BX71" s="128"/>
      <c r="BY71" s="128"/>
      <c r="BZ71" s="128"/>
      <c r="CA71" s="128"/>
      <c r="CB71" s="128"/>
      <c r="CC71" s="128"/>
      <c r="CD71" s="128"/>
      <c r="CE71" s="128"/>
      <c r="CF71" s="128"/>
      <c r="CG71" s="128"/>
      <c r="CH71" s="128"/>
      <c r="CI71" s="128"/>
      <c r="CJ71" s="128"/>
      <c r="CK71" s="128"/>
      <c r="CL71" s="128"/>
      <c r="CM71" s="128"/>
      <c r="CN71" s="128"/>
      <c r="CO71" s="128"/>
      <c r="CP71" s="128"/>
      <c r="CQ71" s="128"/>
      <c r="CR71" s="128"/>
      <c r="CS71" s="128"/>
      <c r="CT71" s="128"/>
      <c r="CU71" s="128"/>
      <c r="CV71" s="128"/>
      <c r="CW71" s="128"/>
      <c r="CX71" s="128"/>
      <c r="CY71" s="128"/>
      <c r="CZ71" s="128"/>
      <c r="DA71" s="128"/>
      <c r="DB71" s="128"/>
      <c r="DC71" s="128"/>
      <c r="DD71" s="129"/>
    </row>
    <row r="72" spans="1:108" ht="15" customHeight="1" x14ac:dyDescent="0.25">
      <c r="A72" s="32"/>
      <c r="B72" s="125" t="s">
        <v>101</v>
      </c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  <c r="AO72" s="125"/>
      <c r="AP72" s="125"/>
      <c r="AQ72" s="125"/>
      <c r="AR72" s="125"/>
      <c r="AS72" s="125"/>
      <c r="AT72" s="125"/>
      <c r="AU72" s="125"/>
      <c r="AV72" s="125"/>
      <c r="AW72" s="125"/>
      <c r="AX72" s="125"/>
      <c r="AY72" s="125"/>
      <c r="AZ72" s="125"/>
      <c r="BA72" s="125"/>
      <c r="BB72" s="125"/>
      <c r="BC72" s="125"/>
      <c r="BD72" s="125"/>
      <c r="BE72" s="125"/>
      <c r="BF72" s="125"/>
      <c r="BG72" s="125"/>
      <c r="BH72" s="125"/>
      <c r="BI72" s="125"/>
      <c r="BJ72" s="125"/>
      <c r="BK72" s="125"/>
      <c r="BL72" s="125"/>
      <c r="BM72" s="125"/>
      <c r="BN72" s="125"/>
      <c r="BO72" s="125"/>
      <c r="BP72" s="125"/>
      <c r="BQ72" s="125"/>
      <c r="BR72" s="125"/>
      <c r="BS72" s="125"/>
      <c r="BT72" s="126"/>
      <c r="BU72" s="127"/>
      <c r="BV72" s="128"/>
      <c r="BW72" s="128"/>
      <c r="BX72" s="128"/>
      <c r="BY72" s="128"/>
      <c r="BZ72" s="128"/>
      <c r="CA72" s="128"/>
      <c r="CB72" s="128"/>
      <c r="CC72" s="128"/>
      <c r="CD72" s="128"/>
      <c r="CE72" s="128"/>
      <c r="CF72" s="128"/>
      <c r="CG72" s="128"/>
      <c r="CH72" s="128"/>
      <c r="CI72" s="128"/>
      <c r="CJ72" s="128"/>
      <c r="CK72" s="128"/>
      <c r="CL72" s="128"/>
      <c r="CM72" s="128"/>
      <c r="CN72" s="128"/>
      <c r="CO72" s="128"/>
      <c r="CP72" s="128"/>
      <c r="CQ72" s="128"/>
      <c r="CR72" s="128"/>
      <c r="CS72" s="128"/>
      <c r="CT72" s="128"/>
      <c r="CU72" s="128"/>
      <c r="CV72" s="128"/>
      <c r="CW72" s="128"/>
      <c r="CX72" s="128"/>
      <c r="CY72" s="128"/>
      <c r="CZ72" s="128"/>
      <c r="DA72" s="128"/>
      <c r="DB72" s="128"/>
      <c r="DC72" s="128"/>
      <c r="DD72" s="129"/>
    </row>
    <row r="73" spans="1:108" ht="15" customHeight="1" x14ac:dyDescent="0.25">
      <c r="A73" s="32"/>
      <c r="B73" s="125" t="s">
        <v>86</v>
      </c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  <c r="AH73" s="125"/>
      <c r="AI73" s="125"/>
      <c r="AJ73" s="125"/>
      <c r="AK73" s="125"/>
      <c r="AL73" s="125"/>
      <c r="AM73" s="125"/>
      <c r="AN73" s="125"/>
      <c r="AO73" s="125"/>
      <c r="AP73" s="125"/>
      <c r="AQ73" s="125"/>
      <c r="AR73" s="125"/>
      <c r="AS73" s="125"/>
      <c r="AT73" s="125"/>
      <c r="AU73" s="125"/>
      <c r="AV73" s="125"/>
      <c r="AW73" s="125"/>
      <c r="AX73" s="125"/>
      <c r="AY73" s="125"/>
      <c r="AZ73" s="125"/>
      <c r="BA73" s="125"/>
      <c r="BB73" s="125"/>
      <c r="BC73" s="125"/>
      <c r="BD73" s="125"/>
      <c r="BE73" s="125"/>
      <c r="BF73" s="125"/>
      <c r="BG73" s="125"/>
      <c r="BH73" s="125"/>
      <c r="BI73" s="125"/>
      <c r="BJ73" s="125"/>
      <c r="BK73" s="125"/>
      <c r="BL73" s="125"/>
      <c r="BM73" s="125"/>
      <c r="BN73" s="125"/>
      <c r="BO73" s="125"/>
      <c r="BP73" s="125"/>
      <c r="BQ73" s="125"/>
      <c r="BR73" s="125"/>
      <c r="BS73" s="125"/>
      <c r="BT73" s="126"/>
      <c r="BU73" s="127">
        <v>316669.63</v>
      </c>
      <c r="BV73" s="128"/>
      <c r="BW73" s="128"/>
      <c r="BX73" s="128"/>
      <c r="BY73" s="128"/>
      <c r="BZ73" s="128"/>
      <c r="CA73" s="128"/>
      <c r="CB73" s="128"/>
      <c r="CC73" s="128"/>
      <c r="CD73" s="128"/>
      <c r="CE73" s="128"/>
      <c r="CF73" s="128"/>
      <c r="CG73" s="128"/>
      <c r="CH73" s="128"/>
      <c r="CI73" s="128"/>
      <c r="CJ73" s="128"/>
      <c r="CK73" s="128"/>
      <c r="CL73" s="128"/>
      <c r="CM73" s="128"/>
      <c r="CN73" s="128"/>
      <c r="CO73" s="128"/>
      <c r="CP73" s="128"/>
      <c r="CQ73" s="128"/>
      <c r="CR73" s="128"/>
      <c r="CS73" s="128"/>
      <c r="CT73" s="128"/>
      <c r="CU73" s="128"/>
      <c r="CV73" s="128"/>
      <c r="CW73" s="128"/>
      <c r="CX73" s="128"/>
      <c r="CY73" s="128"/>
      <c r="CZ73" s="128"/>
      <c r="DA73" s="128"/>
      <c r="DB73" s="128"/>
      <c r="DC73" s="128"/>
      <c r="DD73" s="129"/>
    </row>
    <row r="74" spans="1:108" ht="15" customHeight="1" x14ac:dyDescent="0.25">
      <c r="A74" s="32"/>
      <c r="B74" s="125" t="s">
        <v>87</v>
      </c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  <c r="AN74" s="125"/>
      <c r="AO74" s="125"/>
      <c r="AP74" s="125"/>
      <c r="AQ74" s="125"/>
      <c r="AR74" s="125"/>
      <c r="AS74" s="125"/>
      <c r="AT74" s="125"/>
      <c r="AU74" s="125"/>
      <c r="AV74" s="125"/>
      <c r="AW74" s="125"/>
      <c r="AX74" s="125"/>
      <c r="AY74" s="125"/>
      <c r="AZ74" s="125"/>
      <c r="BA74" s="125"/>
      <c r="BB74" s="125"/>
      <c r="BC74" s="125"/>
      <c r="BD74" s="125"/>
      <c r="BE74" s="125"/>
      <c r="BF74" s="125"/>
      <c r="BG74" s="125"/>
      <c r="BH74" s="125"/>
      <c r="BI74" s="125"/>
      <c r="BJ74" s="125"/>
      <c r="BK74" s="125"/>
      <c r="BL74" s="125"/>
      <c r="BM74" s="125"/>
      <c r="BN74" s="125"/>
      <c r="BO74" s="125"/>
      <c r="BP74" s="125"/>
      <c r="BQ74" s="125"/>
      <c r="BR74" s="125"/>
      <c r="BS74" s="125"/>
      <c r="BT74" s="126"/>
      <c r="BU74" s="127"/>
      <c r="BV74" s="128"/>
      <c r="BW74" s="128"/>
      <c r="BX74" s="128"/>
      <c r="BY74" s="128"/>
      <c r="BZ74" s="128"/>
      <c r="CA74" s="128"/>
      <c r="CB74" s="128"/>
      <c r="CC74" s="128"/>
      <c r="CD74" s="128"/>
      <c r="CE74" s="128"/>
      <c r="CF74" s="128"/>
      <c r="CG74" s="128"/>
      <c r="CH74" s="128"/>
      <c r="CI74" s="128"/>
      <c r="CJ74" s="128"/>
      <c r="CK74" s="128"/>
      <c r="CL74" s="128"/>
      <c r="CM74" s="128"/>
      <c r="CN74" s="128"/>
      <c r="CO74" s="128"/>
      <c r="CP74" s="128"/>
      <c r="CQ74" s="128"/>
      <c r="CR74" s="128"/>
      <c r="CS74" s="128"/>
      <c r="CT74" s="128"/>
      <c r="CU74" s="128"/>
      <c r="CV74" s="128"/>
      <c r="CW74" s="128"/>
      <c r="CX74" s="128"/>
      <c r="CY74" s="128"/>
      <c r="CZ74" s="128"/>
      <c r="DA74" s="128"/>
      <c r="DB74" s="128"/>
      <c r="DC74" s="128"/>
      <c r="DD74" s="129"/>
    </row>
    <row r="75" spans="1:108" ht="15" customHeight="1" x14ac:dyDescent="0.25">
      <c r="A75" s="32"/>
      <c r="B75" s="125" t="s">
        <v>88</v>
      </c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25"/>
      <c r="AT75" s="125"/>
      <c r="AU75" s="125"/>
      <c r="AV75" s="125"/>
      <c r="AW75" s="125"/>
      <c r="AX75" s="125"/>
      <c r="AY75" s="125"/>
      <c r="AZ75" s="125"/>
      <c r="BA75" s="125"/>
      <c r="BB75" s="125"/>
      <c r="BC75" s="125"/>
      <c r="BD75" s="125"/>
      <c r="BE75" s="125"/>
      <c r="BF75" s="125"/>
      <c r="BG75" s="125"/>
      <c r="BH75" s="125"/>
      <c r="BI75" s="125"/>
      <c r="BJ75" s="125"/>
      <c r="BK75" s="125"/>
      <c r="BL75" s="125"/>
      <c r="BM75" s="125"/>
      <c r="BN75" s="125"/>
      <c r="BO75" s="125"/>
      <c r="BP75" s="125"/>
      <c r="BQ75" s="125"/>
      <c r="BR75" s="125"/>
      <c r="BS75" s="125"/>
      <c r="BT75" s="126"/>
      <c r="BU75" s="127"/>
      <c r="BV75" s="128"/>
      <c r="BW75" s="128"/>
      <c r="BX75" s="128"/>
      <c r="BY75" s="128"/>
      <c r="BZ75" s="128"/>
      <c r="CA75" s="128"/>
      <c r="CB75" s="128"/>
      <c r="CC75" s="128"/>
      <c r="CD75" s="128"/>
      <c r="CE75" s="128"/>
      <c r="CF75" s="128"/>
      <c r="CG75" s="128"/>
      <c r="CH75" s="128"/>
      <c r="CI75" s="128"/>
      <c r="CJ75" s="128"/>
      <c r="CK75" s="128"/>
      <c r="CL75" s="128"/>
      <c r="CM75" s="128"/>
      <c r="CN75" s="128"/>
      <c r="CO75" s="128"/>
      <c r="CP75" s="128"/>
      <c r="CQ75" s="128"/>
      <c r="CR75" s="128"/>
      <c r="CS75" s="128"/>
      <c r="CT75" s="128"/>
      <c r="CU75" s="128"/>
      <c r="CV75" s="128"/>
      <c r="CW75" s="128"/>
      <c r="CX75" s="128"/>
      <c r="CY75" s="128"/>
      <c r="CZ75" s="128"/>
      <c r="DA75" s="128"/>
      <c r="DB75" s="128"/>
      <c r="DC75" s="128"/>
      <c r="DD75" s="129"/>
    </row>
    <row r="76" spans="1:108" ht="15" customHeight="1" x14ac:dyDescent="0.25">
      <c r="A76" s="32"/>
      <c r="B76" s="125" t="s">
        <v>89</v>
      </c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5"/>
      <c r="AI76" s="125"/>
      <c r="AJ76" s="125"/>
      <c r="AK76" s="125"/>
      <c r="AL76" s="125"/>
      <c r="AM76" s="125"/>
      <c r="AN76" s="125"/>
      <c r="AO76" s="125"/>
      <c r="AP76" s="125"/>
      <c r="AQ76" s="125"/>
      <c r="AR76" s="125"/>
      <c r="AS76" s="125"/>
      <c r="AT76" s="125"/>
      <c r="AU76" s="125"/>
      <c r="AV76" s="125"/>
      <c r="AW76" s="125"/>
      <c r="AX76" s="125"/>
      <c r="AY76" s="125"/>
      <c r="AZ76" s="125"/>
      <c r="BA76" s="125"/>
      <c r="BB76" s="125"/>
      <c r="BC76" s="125"/>
      <c r="BD76" s="125"/>
      <c r="BE76" s="125"/>
      <c r="BF76" s="125"/>
      <c r="BG76" s="125"/>
      <c r="BH76" s="125"/>
      <c r="BI76" s="125"/>
      <c r="BJ76" s="125"/>
      <c r="BK76" s="125"/>
      <c r="BL76" s="125"/>
      <c r="BM76" s="125"/>
      <c r="BN76" s="125"/>
      <c r="BO76" s="125"/>
      <c r="BP76" s="125"/>
      <c r="BQ76" s="125"/>
      <c r="BR76" s="125"/>
      <c r="BS76" s="125"/>
      <c r="BT76" s="126"/>
      <c r="BU76" s="127"/>
      <c r="BV76" s="128"/>
      <c r="BW76" s="128"/>
      <c r="BX76" s="128"/>
      <c r="BY76" s="128"/>
      <c r="BZ76" s="128"/>
      <c r="CA76" s="128"/>
      <c r="CB76" s="128"/>
      <c r="CC76" s="128"/>
      <c r="CD76" s="128"/>
      <c r="CE76" s="128"/>
      <c r="CF76" s="128"/>
      <c r="CG76" s="128"/>
      <c r="CH76" s="128"/>
      <c r="CI76" s="128"/>
      <c r="CJ76" s="128"/>
      <c r="CK76" s="128"/>
      <c r="CL76" s="128"/>
      <c r="CM76" s="128"/>
      <c r="CN76" s="128"/>
      <c r="CO76" s="128"/>
      <c r="CP76" s="128"/>
      <c r="CQ76" s="128"/>
      <c r="CR76" s="128"/>
      <c r="CS76" s="128"/>
      <c r="CT76" s="128"/>
      <c r="CU76" s="128"/>
      <c r="CV76" s="128"/>
      <c r="CW76" s="128"/>
      <c r="CX76" s="128"/>
      <c r="CY76" s="128"/>
      <c r="CZ76" s="128"/>
      <c r="DA76" s="128"/>
      <c r="DB76" s="128"/>
      <c r="DC76" s="128"/>
      <c r="DD76" s="129"/>
    </row>
  </sheetData>
  <mergeCells count="147">
    <mergeCell ref="B58:BT58"/>
    <mergeCell ref="BU58:DD58"/>
    <mergeCell ref="B61:BT61"/>
    <mergeCell ref="BU61:DD61"/>
    <mergeCell ref="B62:BT62"/>
    <mergeCell ref="B64:BT64"/>
    <mergeCell ref="BU64:DD64"/>
    <mergeCell ref="BU62:DD62"/>
    <mergeCell ref="BU63:DD63"/>
    <mergeCell ref="B63:BT63"/>
    <mergeCell ref="B59:BT59"/>
    <mergeCell ref="BU59:DD59"/>
    <mergeCell ref="B60:BT60"/>
    <mergeCell ref="BU60:DD60"/>
    <mergeCell ref="B73:BT73"/>
    <mergeCell ref="BU73:DD73"/>
    <mergeCell ref="B72:BT72"/>
    <mergeCell ref="BU72:DD72"/>
    <mergeCell ref="B74:BT74"/>
    <mergeCell ref="BU74:DD74"/>
    <mergeCell ref="B75:BT75"/>
    <mergeCell ref="BU75:DD75"/>
    <mergeCell ref="B65:BT65"/>
    <mergeCell ref="BU65:DD65"/>
    <mergeCell ref="B70:BT70"/>
    <mergeCell ref="BU70:DD70"/>
    <mergeCell ref="B67:BT67"/>
    <mergeCell ref="BU67:DD67"/>
    <mergeCell ref="B68:BT68"/>
    <mergeCell ref="BU68:DD68"/>
    <mergeCell ref="B69:BT69"/>
    <mergeCell ref="BU69:DD69"/>
    <mergeCell ref="B66:BT66"/>
    <mergeCell ref="BU66:DD66"/>
    <mergeCell ref="B71:BT71"/>
    <mergeCell ref="BU71:DD71"/>
    <mergeCell ref="B57:BT57"/>
    <mergeCell ref="BU57:DD57"/>
    <mergeCell ref="B51:BT51"/>
    <mergeCell ref="BU51:DD51"/>
    <mergeCell ref="B52:BT52"/>
    <mergeCell ref="BU52:DD52"/>
    <mergeCell ref="BU54:DD54"/>
    <mergeCell ref="B55:BT55"/>
    <mergeCell ref="BU55:DD55"/>
    <mergeCell ref="B54:BT54"/>
    <mergeCell ref="BU53:DD53"/>
    <mergeCell ref="B53:BT53"/>
    <mergeCell ref="BU25:DD25"/>
    <mergeCell ref="B27:BT27"/>
    <mergeCell ref="BU27:DD27"/>
    <mergeCell ref="B36:BT36"/>
    <mergeCell ref="B35:BT35"/>
    <mergeCell ref="BU38:DD38"/>
    <mergeCell ref="BU39:DD39"/>
    <mergeCell ref="B56:BT56"/>
    <mergeCell ref="BU56:DD56"/>
    <mergeCell ref="BU29:DD29"/>
    <mergeCell ref="B30:BT30"/>
    <mergeCell ref="BU30:DD30"/>
    <mergeCell ref="B33:BT33"/>
    <mergeCell ref="BU32:DD32"/>
    <mergeCell ref="BU33:DD33"/>
    <mergeCell ref="B32:BT32"/>
    <mergeCell ref="BU31:DD31"/>
    <mergeCell ref="B41:BT41"/>
    <mergeCell ref="BU41:DD41"/>
    <mergeCell ref="B37:BT37"/>
    <mergeCell ref="BU37:DD37"/>
    <mergeCell ref="B39:BT39"/>
    <mergeCell ref="B38:BT38"/>
    <mergeCell ref="B28:BT28"/>
    <mergeCell ref="BU28:DD28"/>
    <mergeCell ref="BU34:DD34"/>
    <mergeCell ref="BU40:DD40"/>
    <mergeCell ref="B29:BT29"/>
    <mergeCell ref="B31:BT31"/>
    <mergeCell ref="B40:BT40"/>
    <mergeCell ref="B34:BT34"/>
    <mergeCell ref="B49:BT49"/>
    <mergeCell ref="BU49:DD49"/>
    <mergeCell ref="B46:BT46"/>
    <mergeCell ref="BU46:DD46"/>
    <mergeCell ref="B43:BT43"/>
    <mergeCell ref="BU43:DD43"/>
    <mergeCell ref="B42:BT42"/>
    <mergeCell ref="BU42:DD42"/>
    <mergeCell ref="B50:BT50"/>
    <mergeCell ref="B48:BT48"/>
    <mergeCell ref="BU47:DD47"/>
    <mergeCell ref="BU48:DD48"/>
    <mergeCell ref="BU50:DD50"/>
    <mergeCell ref="B45:BT45"/>
    <mergeCell ref="BU44:DD44"/>
    <mergeCell ref="BU45:DD45"/>
    <mergeCell ref="B44:BT44"/>
    <mergeCell ref="B47:BT47"/>
    <mergeCell ref="BU15:DD15"/>
    <mergeCell ref="B14:BT14"/>
    <mergeCell ref="B17:BT17"/>
    <mergeCell ref="B18:BT18"/>
    <mergeCell ref="BU19:DD19"/>
    <mergeCell ref="B20:BT20"/>
    <mergeCell ref="B24:BT24"/>
    <mergeCell ref="BU24:DD24"/>
    <mergeCell ref="B19:BT19"/>
    <mergeCell ref="BU20:DD20"/>
    <mergeCell ref="BU21:DD21"/>
    <mergeCell ref="B21:BT21"/>
    <mergeCell ref="BU18:DD18"/>
    <mergeCell ref="A2:DD2"/>
    <mergeCell ref="B6:BT6"/>
    <mergeCell ref="B7:BT7"/>
    <mergeCell ref="B9:BT9"/>
    <mergeCell ref="BU4:DD4"/>
    <mergeCell ref="B5:BT5"/>
    <mergeCell ref="A4:BT4"/>
    <mergeCell ref="B8:BT8"/>
    <mergeCell ref="BU5:DD5"/>
    <mergeCell ref="BU6:DD6"/>
    <mergeCell ref="BU9:DD9"/>
    <mergeCell ref="BU7:DD7"/>
    <mergeCell ref="BU8:DD8"/>
    <mergeCell ref="B10:BT10"/>
    <mergeCell ref="B76:BT76"/>
    <mergeCell ref="BU76:DD76"/>
    <mergeCell ref="BU13:DD13"/>
    <mergeCell ref="BU14:DD14"/>
    <mergeCell ref="BU17:DD17"/>
    <mergeCell ref="BU10:DD10"/>
    <mergeCell ref="B16:BT16"/>
    <mergeCell ref="BU16:DD16"/>
    <mergeCell ref="B11:BT11"/>
    <mergeCell ref="BU11:DD11"/>
    <mergeCell ref="BU35:DD35"/>
    <mergeCell ref="BU26:DD26"/>
    <mergeCell ref="B22:BT22"/>
    <mergeCell ref="BU22:DD22"/>
    <mergeCell ref="B25:BT25"/>
    <mergeCell ref="B13:BT13"/>
    <mergeCell ref="B23:BT23"/>
    <mergeCell ref="BU23:DD23"/>
    <mergeCell ref="BU36:DD36"/>
    <mergeCell ref="B26:BT26"/>
    <mergeCell ref="B12:BT12"/>
    <mergeCell ref="BU12:DD12"/>
    <mergeCell ref="B15:BT15"/>
  </mergeCells>
  <phoneticPr fontId="0" type="noConversion"/>
  <pageMargins left="0.78740157480314965" right="0.31496062992125984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72"/>
  <sheetViews>
    <sheetView view="pageBreakPreview" zoomScale="90" zoomScaleSheetLayoutView="90" workbookViewId="0">
      <selection activeCell="A9" sqref="A9"/>
    </sheetView>
  </sheetViews>
  <sheetFormatPr defaultRowHeight="12.75" x14ac:dyDescent="0.2"/>
  <cols>
    <col min="1" max="1" width="55.28515625" customWidth="1"/>
    <col min="2" max="4" width="12.140625" customWidth="1"/>
    <col min="5" max="5" width="17.5703125" customWidth="1"/>
    <col min="6" max="6" width="16" customWidth="1"/>
    <col min="7" max="7" width="13.42578125" customWidth="1"/>
    <col min="8" max="8" width="20.7109375" customWidth="1"/>
    <col min="9" max="9" width="11.42578125" customWidth="1"/>
    <col min="11" max="11" width="13.7109375" customWidth="1"/>
  </cols>
  <sheetData>
    <row r="1" spans="1:11" ht="16.5" x14ac:dyDescent="0.2">
      <c r="A1" s="152"/>
      <c r="B1" s="152"/>
      <c r="C1" s="152"/>
      <c r="D1" s="152"/>
      <c r="E1" s="152"/>
    </row>
    <row r="2" spans="1:11" ht="15" thickBot="1" x14ac:dyDescent="0.25">
      <c r="A2" s="153" t="s">
        <v>125</v>
      </c>
      <c r="B2" s="153"/>
      <c r="C2" s="153"/>
      <c r="D2" s="154"/>
      <c r="E2" s="154"/>
    </row>
    <row r="3" spans="1:11" ht="96" x14ac:dyDescent="0.2">
      <c r="A3" s="48" t="s">
        <v>0</v>
      </c>
      <c r="B3" s="49" t="s">
        <v>126</v>
      </c>
      <c r="C3" s="49" t="s">
        <v>127</v>
      </c>
      <c r="D3" s="49" t="s">
        <v>128</v>
      </c>
      <c r="E3" s="50" t="s">
        <v>90</v>
      </c>
      <c r="F3" s="63" t="s">
        <v>169</v>
      </c>
      <c r="G3" s="63" t="s">
        <v>167</v>
      </c>
      <c r="H3" s="63" t="s">
        <v>168</v>
      </c>
    </row>
    <row r="4" spans="1:11" ht="30" x14ac:dyDescent="0.2">
      <c r="A4" s="51" t="s">
        <v>53</v>
      </c>
      <c r="B4" s="43"/>
      <c r="C4" s="43"/>
      <c r="D4" s="41" t="s">
        <v>22</v>
      </c>
      <c r="E4" s="72">
        <v>918902.55</v>
      </c>
      <c r="F4" s="66">
        <v>0</v>
      </c>
      <c r="G4" s="66">
        <v>863015.43</v>
      </c>
      <c r="H4" s="66">
        <v>55887.12</v>
      </c>
      <c r="I4" s="64"/>
    </row>
    <row r="5" spans="1:11" ht="21" customHeight="1" x14ac:dyDescent="0.2">
      <c r="A5" s="59" t="s">
        <v>23</v>
      </c>
      <c r="B5" s="43"/>
      <c r="C5" s="43"/>
      <c r="D5" s="41" t="s">
        <v>22</v>
      </c>
      <c r="E5" s="73">
        <f>E7+E8+E9</f>
        <v>65892530.420000002</v>
      </c>
      <c r="F5" s="64">
        <v>65102911.280000001</v>
      </c>
      <c r="G5" s="64">
        <f>F5-E5</f>
        <v>-789619.1400000006</v>
      </c>
      <c r="H5" s="60"/>
    </row>
    <row r="6" spans="1:11" ht="15" x14ac:dyDescent="0.2">
      <c r="A6" s="51" t="s">
        <v>8</v>
      </c>
      <c r="B6" s="43"/>
      <c r="C6" s="43"/>
      <c r="D6" s="41" t="s">
        <v>22</v>
      </c>
      <c r="E6" s="74"/>
    </row>
    <row r="7" spans="1:11" ht="15" x14ac:dyDescent="0.2">
      <c r="A7" s="51" t="s">
        <v>129</v>
      </c>
      <c r="B7" s="41"/>
      <c r="C7" s="44"/>
      <c r="D7" s="41" t="s">
        <v>22</v>
      </c>
      <c r="E7" s="74">
        <f>E45+E132</f>
        <v>49603769.68</v>
      </c>
      <c r="F7" s="64">
        <v>49876316</v>
      </c>
      <c r="G7" s="60">
        <f>F7-E7</f>
        <v>272546.3200000003</v>
      </c>
    </row>
    <row r="8" spans="1:11" ht="15" x14ac:dyDescent="0.25">
      <c r="A8" s="52" t="s">
        <v>130</v>
      </c>
      <c r="B8" s="43"/>
      <c r="C8" s="43"/>
      <c r="D8" s="41"/>
      <c r="E8" s="75">
        <f>E68</f>
        <v>7508672.0100000007</v>
      </c>
      <c r="F8" s="64">
        <v>5527604</v>
      </c>
      <c r="G8" s="64">
        <f>F8-E8</f>
        <v>-1981068.0100000007</v>
      </c>
      <c r="K8" s="64"/>
    </row>
    <row r="9" spans="1:11" ht="81.75" customHeight="1" x14ac:dyDescent="0.2">
      <c r="A9" s="51" t="s">
        <v>131</v>
      </c>
      <c r="B9" s="43"/>
      <c r="C9" s="43"/>
      <c r="D9" s="41" t="s">
        <v>22</v>
      </c>
      <c r="E9" s="76">
        <f>E11+E12+E13</f>
        <v>8780088.7300000004</v>
      </c>
      <c r="F9" t="s">
        <v>170</v>
      </c>
      <c r="G9" s="64">
        <v>9698991.2799999993</v>
      </c>
      <c r="H9" s="64">
        <f>G9-E4</f>
        <v>8780088.7299999986</v>
      </c>
    </row>
    <row r="10" spans="1:11" ht="15" x14ac:dyDescent="0.2">
      <c r="A10" s="51" t="s">
        <v>8</v>
      </c>
      <c r="B10" s="43"/>
      <c r="C10" s="43"/>
      <c r="D10" s="41" t="s">
        <v>22</v>
      </c>
      <c r="E10" s="75"/>
    </row>
    <row r="11" spans="1:11" ht="15" x14ac:dyDescent="0.2">
      <c r="A11" s="51" t="s">
        <v>154</v>
      </c>
      <c r="B11" s="43"/>
      <c r="C11" s="43"/>
      <c r="D11" s="41" t="s">
        <v>22</v>
      </c>
      <c r="E11" s="75">
        <v>6789737.0700000003</v>
      </c>
      <c r="G11" s="64">
        <f>E11+G4</f>
        <v>7652752.5</v>
      </c>
    </row>
    <row r="12" spans="1:11" ht="15" x14ac:dyDescent="0.2">
      <c r="A12" s="51" t="s">
        <v>155</v>
      </c>
      <c r="B12" s="43"/>
      <c r="C12" s="43"/>
      <c r="D12" s="41" t="s">
        <v>22</v>
      </c>
      <c r="E12" s="75">
        <v>1326152.8799999999</v>
      </c>
      <c r="G12" s="64">
        <f>E12+H4</f>
        <v>1382040</v>
      </c>
    </row>
    <row r="13" spans="1:11" ht="15" x14ac:dyDescent="0.2">
      <c r="A13" s="51" t="s">
        <v>176</v>
      </c>
      <c r="B13" s="43"/>
      <c r="C13" s="43"/>
      <c r="D13" s="41"/>
      <c r="E13" s="74">
        <v>664198.78</v>
      </c>
    </row>
    <row r="14" spans="1:11" ht="30" x14ac:dyDescent="0.2">
      <c r="A14" s="51" t="s">
        <v>91</v>
      </c>
      <c r="B14" s="43"/>
      <c r="C14" s="43"/>
      <c r="D14" s="41" t="s">
        <v>22</v>
      </c>
      <c r="E14" s="77"/>
    </row>
    <row r="15" spans="1:11" ht="15" x14ac:dyDescent="0.2">
      <c r="A15" s="51" t="s">
        <v>8</v>
      </c>
      <c r="B15" s="43"/>
      <c r="C15" s="43"/>
      <c r="D15" s="41" t="s">
        <v>22</v>
      </c>
      <c r="E15" s="74"/>
    </row>
    <row r="16" spans="1:11" ht="15" x14ac:dyDescent="0.2">
      <c r="A16" s="51"/>
      <c r="B16" s="43"/>
      <c r="C16" s="43"/>
      <c r="D16" s="41"/>
      <c r="E16" s="74"/>
    </row>
    <row r="17" spans="1:8" ht="15" x14ac:dyDescent="0.2">
      <c r="A17" s="51" t="s">
        <v>92</v>
      </c>
      <c r="B17" s="43"/>
      <c r="C17" s="43"/>
      <c r="D17" s="41" t="s">
        <v>22</v>
      </c>
      <c r="E17" s="77"/>
    </row>
    <row r="18" spans="1:8" ht="30" x14ac:dyDescent="0.2">
      <c r="A18" s="51" t="s">
        <v>54</v>
      </c>
      <c r="B18" s="43"/>
      <c r="C18" s="43"/>
      <c r="D18" s="41" t="s">
        <v>22</v>
      </c>
      <c r="E18" s="74"/>
    </row>
    <row r="19" spans="1:8" ht="24" customHeight="1" x14ac:dyDescent="0.2">
      <c r="A19" s="59" t="s">
        <v>24</v>
      </c>
      <c r="B19" s="43"/>
      <c r="C19" s="43"/>
      <c r="D19" s="41">
        <v>900</v>
      </c>
      <c r="E19" s="78">
        <f>E21+E45+E68+E132</f>
        <v>66811432.969999999</v>
      </c>
      <c r="F19" s="60">
        <f>E4+E5</f>
        <v>66811432.969999999</v>
      </c>
      <c r="H19" s="60"/>
    </row>
    <row r="20" spans="1:8" ht="15" x14ac:dyDescent="0.2">
      <c r="A20" s="51" t="s">
        <v>8</v>
      </c>
      <c r="B20" s="43"/>
      <c r="C20" s="43"/>
      <c r="D20" s="41"/>
      <c r="E20" s="74"/>
      <c r="F20" s="60">
        <f>F19-E19</f>
        <v>0</v>
      </c>
      <c r="H20" s="60"/>
    </row>
    <row r="21" spans="1:8" ht="42.75" customHeight="1" x14ac:dyDescent="0.2">
      <c r="A21" s="65" t="s">
        <v>159</v>
      </c>
      <c r="B21" s="41" t="s">
        <v>135</v>
      </c>
      <c r="C21" s="43"/>
      <c r="D21" s="41"/>
      <c r="E21" s="79">
        <f>E24+E26+E31+E33+E34+E43+E39+E42</f>
        <v>9698991.2800000012</v>
      </c>
    </row>
    <row r="22" spans="1:8" ht="15" x14ac:dyDescent="0.25">
      <c r="A22" s="53" t="s">
        <v>27</v>
      </c>
      <c r="B22" s="41"/>
      <c r="C22" s="45"/>
      <c r="D22" s="46">
        <v>210</v>
      </c>
      <c r="E22" s="80">
        <f>E24+E26</f>
        <v>1060131</v>
      </c>
    </row>
    <row r="23" spans="1:8" ht="15" x14ac:dyDescent="0.2">
      <c r="A23" s="53" t="s">
        <v>1</v>
      </c>
      <c r="B23" s="43"/>
      <c r="C23" s="43"/>
      <c r="D23" s="42"/>
      <c r="E23" s="74"/>
    </row>
    <row r="24" spans="1:8" ht="15" x14ac:dyDescent="0.25">
      <c r="A24" s="53" t="s">
        <v>28</v>
      </c>
      <c r="B24" s="41"/>
      <c r="C24" s="45"/>
      <c r="D24" s="46">
        <v>211</v>
      </c>
      <c r="E24" s="74">
        <f>809773-1800</f>
        <v>807973</v>
      </c>
    </row>
    <row r="25" spans="1:8" ht="15" x14ac:dyDescent="0.25">
      <c r="A25" s="54" t="s">
        <v>29</v>
      </c>
      <c r="B25" s="41"/>
      <c r="C25" s="45"/>
      <c r="D25" s="46">
        <v>212</v>
      </c>
      <c r="E25" s="74"/>
    </row>
    <row r="26" spans="1:8" ht="15" x14ac:dyDescent="0.25">
      <c r="A26" s="53" t="s">
        <v>132</v>
      </c>
      <c r="B26" s="41"/>
      <c r="C26" s="45"/>
      <c r="D26" s="46">
        <v>213</v>
      </c>
      <c r="E26" s="74">
        <v>252158</v>
      </c>
    </row>
    <row r="27" spans="1:8" ht="15" x14ac:dyDescent="0.25">
      <c r="A27" s="53" t="s">
        <v>38</v>
      </c>
      <c r="B27" s="41"/>
      <c r="C27" s="45"/>
      <c r="D27" s="46">
        <v>220</v>
      </c>
      <c r="E27" s="80">
        <f>E33+E34</f>
        <v>172594.45</v>
      </c>
    </row>
    <row r="28" spans="1:8" ht="15" x14ac:dyDescent="0.25">
      <c r="A28" s="53" t="s">
        <v>1</v>
      </c>
      <c r="B28" s="41"/>
      <c r="C28" s="45"/>
      <c r="D28" s="46"/>
      <c r="E28" s="74"/>
    </row>
    <row r="29" spans="1:8" ht="15" x14ac:dyDescent="0.25">
      <c r="A29" s="53" t="s">
        <v>30</v>
      </c>
      <c r="B29" s="41"/>
      <c r="C29" s="45"/>
      <c r="D29" s="46">
        <v>221</v>
      </c>
      <c r="E29" s="74"/>
    </row>
    <row r="30" spans="1:8" ht="15" x14ac:dyDescent="0.25">
      <c r="A30" s="53" t="s">
        <v>31</v>
      </c>
      <c r="B30" s="41"/>
      <c r="C30" s="45"/>
      <c r="D30" s="46">
        <v>222</v>
      </c>
      <c r="E30" s="74"/>
    </row>
    <row r="31" spans="1:8" ht="15" x14ac:dyDescent="0.25">
      <c r="A31" s="53" t="s">
        <v>32</v>
      </c>
      <c r="B31" s="41"/>
      <c r="C31" s="45"/>
      <c r="D31" s="46">
        <v>223</v>
      </c>
      <c r="E31" s="74"/>
    </row>
    <row r="32" spans="1:8" ht="15" x14ac:dyDescent="0.25">
      <c r="A32" s="53" t="s">
        <v>33</v>
      </c>
      <c r="B32" s="41"/>
      <c r="C32" s="45"/>
      <c r="D32" s="46">
        <v>224</v>
      </c>
      <c r="E32" s="74"/>
    </row>
    <row r="33" spans="1:5" ht="15" x14ac:dyDescent="0.25">
      <c r="A33" s="53" t="s">
        <v>34</v>
      </c>
      <c r="B33" s="41"/>
      <c r="C33" s="45"/>
      <c r="D33" s="46">
        <v>225</v>
      </c>
      <c r="E33" s="74">
        <f>30000+72000</f>
        <v>102000</v>
      </c>
    </row>
    <row r="34" spans="1:5" ht="15" x14ac:dyDescent="0.25">
      <c r="A34" s="53" t="s">
        <v>35</v>
      </c>
      <c r="B34" s="41"/>
      <c r="C34" s="45"/>
      <c r="D34" s="46">
        <v>226</v>
      </c>
      <c r="E34" s="74">
        <f>90800-20205.55</f>
        <v>70594.45</v>
      </c>
    </row>
    <row r="35" spans="1:5" ht="15" hidden="1" x14ac:dyDescent="0.25">
      <c r="A35" s="53" t="s">
        <v>55</v>
      </c>
      <c r="B35" s="41"/>
      <c r="C35" s="45"/>
      <c r="D35" s="46">
        <v>260</v>
      </c>
      <c r="E35" s="80"/>
    </row>
    <row r="36" spans="1:5" ht="15" hidden="1" x14ac:dyDescent="0.25">
      <c r="A36" s="53" t="s">
        <v>1</v>
      </c>
      <c r="B36" s="41"/>
      <c r="C36" s="45"/>
      <c r="D36" s="46"/>
      <c r="E36" s="74"/>
    </row>
    <row r="37" spans="1:5" ht="15" hidden="1" x14ac:dyDescent="0.25">
      <c r="A37" s="53" t="s">
        <v>56</v>
      </c>
      <c r="B37" s="41"/>
      <c r="C37" s="45"/>
      <c r="D37" s="46">
        <v>262</v>
      </c>
      <c r="E37" s="74"/>
    </row>
    <row r="38" spans="1:5" ht="25.5" hidden="1" x14ac:dyDescent="0.25">
      <c r="A38" s="53" t="s">
        <v>93</v>
      </c>
      <c r="B38" s="41"/>
      <c r="C38" s="45"/>
      <c r="D38" s="46">
        <v>263</v>
      </c>
      <c r="E38" s="77"/>
    </row>
    <row r="39" spans="1:5" ht="15" x14ac:dyDescent="0.25">
      <c r="A39" s="53" t="s">
        <v>57</v>
      </c>
      <c r="B39" s="41"/>
      <c r="C39" s="45"/>
      <c r="D39" s="46">
        <v>290</v>
      </c>
      <c r="E39" s="81">
        <v>5434.55</v>
      </c>
    </row>
    <row r="40" spans="1:5" ht="15" x14ac:dyDescent="0.25">
      <c r="A40" s="53" t="s">
        <v>133</v>
      </c>
      <c r="B40" s="41"/>
      <c r="C40" s="45"/>
      <c r="D40" s="46">
        <v>300</v>
      </c>
      <c r="E40" s="80">
        <f>E43+E42</f>
        <v>8460831.2800000012</v>
      </c>
    </row>
    <row r="41" spans="1:5" ht="15" x14ac:dyDescent="0.25">
      <c r="A41" s="53" t="s">
        <v>1</v>
      </c>
      <c r="B41" s="41"/>
      <c r="C41" s="45"/>
      <c r="D41" s="46"/>
      <c r="E41" s="74"/>
    </row>
    <row r="42" spans="1:5" ht="15" x14ac:dyDescent="0.25">
      <c r="A42" s="53" t="s">
        <v>36</v>
      </c>
      <c r="B42" s="41"/>
      <c r="C42" s="45"/>
      <c r="D42" s="46">
        <v>310</v>
      </c>
      <c r="E42" s="74">
        <f>142080+1800</f>
        <v>143880</v>
      </c>
    </row>
    <row r="43" spans="1:5" ht="15" x14ac:dyDescent="0.25">
      <c r="A43" s="53" t="s">
        <v>37</v>
      </c>
      <c r="B43" s="41"/>
      <c r="C43" s="45"/>
      <c r="D43" s="46">
        <v>340</v>
      </c>
      <c r="E43" s="74">
        <f>8436745.73-119794.45</f>
        <v>8316951.2800000003</v>
      </c>
    </row>
    <row r="44" spans="1:5" ht="35.25" customHeight="1" x14ac:dyDescent="0.2">
      <c r="A44" s="55" t="s">
        <v>161</v>
      </c>
      <c r="B44" s="41" t="s">
        <v>157</v>
      </c>
      <c r="C44" s="44"/>
      <c r="D44" s="41" t="s">
        <v>162</v>
      </c>
      <c r="E44" s="82"/>
    </row>
    <row r="45" spans="1:5" ht="59.25" customHeight="1" x14ac:dyDescent="0.2">
      <c r="A45" s="67" t="s">
        <v>171</v>
      </c>
      <c r="B45" s="41"/>
      <c r="C45" s="70">
        <v>1210121020</v>
      </c>
      <c r="D45" s="41" t="s">
        <v>22</v>
      </c>
      <c r="E45" s="79">
        <f>E48+E49+E50+E53+E57+E58+E62+E66+E55</f>
        <v>7093784.6799999997</v>
      </c>
    </row>
    <row r="46" spans="1:5" ht="15" x14ac:dyDescent="0.25">
      <c r="A46" s="53" t="s">
        <v>27</v>
      </c>
      <c r="B46" s="41"/>
      <c r="C46" s="44"/>
      <c r="D46" s="46">
        <v>210</v>
      </c>
      <c r="E46" s="80">
        <f>E48+E49+E50</f>
        <v>2446244</v>
      </c>
    </row>
    <row r="47" spans="1:5" ht="15" x14ac:dyDescent="0.2">
      <c r="A47" s="53" t="s">
        <v>1</v>
      </c>
      <c r="B47" s="41"/>
      <c r="C47" s="44"/>
      <c r="D47" s="42"/>
      <c r="E47" s="74"/>
    </row>
    <row r="48" spans="1:5" ht="15" x14ac:dyDescent="0.25">
      <c r="A48" s="53" t="s">
        <v>28</v>
      </c>
      <c r="B48" s="41"/>
      <c r="C48" s="44"/>
      <c r="D48" s="46">
        <v>211</v>
      </c>
      <c r="E48" s="74">
        <v>1874688</v>
      </c>
    </row>
    <row r="49" spans="1:5" ht="15" x14ac:dyDescent="0.25">
      <c r="A49" s="54" t="s">
        <v>29</v>
      </c>
      <c r="B49" s="41"/>
      <c r="C49" s="44"/>
      <c r="D49" s="46">
        <v>212</v>
      </c>
      <c r="E49" s="74">
        <v>5400</v>
      </c>
    </row>
    <row r="50" spans="1:5" ht="17.25" customHeight="1" x14ac:dyDescent="0.25">
      <c r="A50" s="53" t="s">
        <v>132</v>
      </c>
      <c r="B50" s="41"/>
      <c r="C50" s="44"/>
      <c r="D50" s="46">
        <v>213</v>
      </c>
      <c r="E50" s="74">
        <v>566156</v>
      </c>
    </row>
    <row r="51" spans="1:5" ht="15" x14ac:dyDescent="0.25">
      <c r="A51" s="53" t="s">
        <v>38</v>
      </c>
      <c r="B51" s="41"/>
      <c r="C51" s="44"/>
      <c r="D51" s="46">
        <v>220</v>
      </c>
      <c r="E51" s="80">
        <f>SUM(E53:E61)</f>
        <v>3933493.5999999996</v>
      </c>
    </row>
    <row r="52" spans="1:5" ht="15" x14ac:dyDescent="0.25">
      <c r="A52" s="53" t="s">
        <v>1</v>
      </c>
      <c r="B52" s="41"/>
      <c r="C52" s="44"/>
      <c r="D52" s="46"/>
      <c r="E52" s="74"/>
    </row>
    <row r="53" spans="1:5" ht="15" x14ac:dyDescent="0.25">
      <c r="A53" s="53" t="s">
        <v>30</v>
      </c>
      <c r="B53" s="41"/>
      <c r="C53" s="44"/>
      <c r="D53" s="46">
        <v>221</v>
      </c>
      <c r="E53" s="74">
        <v>92324.11</v>
      </c>
    </row>
    <row r="54" spans="1:5" ht="15" hidden="1" x14ac:dyDescent="0.25">
      <c r="A54" s="53" t="s">
        <v>31</v>
      </c>
      <c r="B54" s="41"/>
      <c r="C54" s="44"/>
      <c r="D54" s="46">
        <v>222</v>
      </c>
      <c r="E54" s="74"/>
    </row>
    <row r="55" spans="1:5" ht="15" x14ac:dyDescent="0.25">
      <c r="A55" s="53" t="s">
        <v>32</v>
      </c>
      <c r="B55" s="41"/>
      <c r="C55" s="44"/>
      <c r="D55" s="46">
        <v>223</v>
      </c>
      <c r="E55" s="74">
        <f>3078075+50000</f>
        <v>3128075</v>
      </c>
    </row>
    <row r="56" spans="1:5" ht="15" hidden="1" x14ac:dyDescent="0.25">
      <c r="A56" s="53" t="s">
        <v>33</v>
      </c>
      <c r="B56" s="41"/>
      <c r="C56" s="44"/>
      <c r="D56" s="46">
        <v>224</v>
      </c>
      <c r="E56" s="74"/>
    </row>
    <row r="57" spans="1:5" ht="15" x14ac:dyDescent="0.25">
      <c r="A57" s="53" t="s">
        <v>34</v>
      </c>
      <c r="B57" s="41"/>
      <c r="C57" s="44"/>
      <c r="D57" s="46">
        <v>225</v>
      </c>
      <c r="E57" s="74">
        <v>419046.57</v>
      </c>
    </row>
    <row r="58" spans="1:5" ht="15" x14ac:dyDescent="0.25">
      <c r="A58" s="53" t="s">
        <v>35</v>
      </c>
      <c r="B58" s="41"/>
      <c r="C58" s="44"/>
      <c r="D58" s="46">
        <v>226</v>
      </c>
      <c r="E58" s="74">
        <v>294047.92</v>
      </c>
    </row>
    <row r="59" spans="1:5" ht="15" hidden="1" x14ac:dyDescent="0.25">
      <c r="A59" s="53" t="s">
        <v>55</v>
      </c>
      <c r="B59" s="41"/>
      <c r="C59" s="44"/>
      <c r="D59" s="46">
        <v>260</v>
      </c>
      <c r="E59" s="80"/>
    </row>
    <row r="60" spans="1:5" ht="15" hidden="1" x14ac:dyDescent="0.25">
      <c r="A60" s="53" t="s">
        <v>1</v>
      </c>
      <c r="B60" s="41"/>
      <c r="C60" s="44"/>
      <c r="D60" s="46"/>
      <c r="E60" s="74"/>
    </row>
    <row r="61" spans="1:5" ht="15" hidden="1" x14ac:dyDescent="0.25">
      <c r="A61" s="53" t="s">
        <v>56</v>
      </c>
      <c r="B61" s="41"/>
      <c r="C61" s="44"/>
      <c r="D61" s="46">
        <v>262</v>
      </c>
      <c r="E61" s="74"/>
    </row>
    <row r="62" spans="1:5" ht="15" x14ac:dyDescent="0.25">
      <c r="A62" s="53" t="s">
        <v>57</v>
      </c>
      <c r="B62" s="41"/>
      <c r="C62" s="44"/>
      <c r="D62" s="46">
        <v>290</v>
      </c>
      <c r="E62" s="81">
        <v>530839</v>
      </c>
    </row>
    <row r="63" spans="1:5" ht="15" x14ac:dyDescent="0.25">
      <c r="A63" s="53" t="s">
        <v>133</v>
      </c>
      <c r="B63" s="41"/>
      <c r="C63" s="44"/>
      <c r="D63" s="46">
        <v>300</v>
      </c>
      <c r="E63" s="80">
        <f>E66</f>
        <v>183208.08</v>
      </c>
    </row>
    <row r="64" spans="1:5" ht="15" x14ac:dyDescent="0.25">
      <c r="A64" s="53" t="s">
        <v>1</v>
      </c>
      <c r="B64" s="41"/>
      <c r="C64" s="44"/>
      <c r="D64" s="46"/>
      <c r="E64" s="74"/>
    </row>
    <row r="65" spans="1:5" ht="15" x14ac:dyDescent="0.25">
      <c r="A65" s="53" t="s">
        <v>36</v>
      </c>
      <c r="B65" s="41"/>
      <c r="C65" s="44"/>
      <c r="D65" s="46">
        <v>310</v>
      </c>
      <c r="E65" s="74"/>
    </row>
    <row r="66" spans="1:5" ht="15" x14ac:dyDescent="0.25">
      <c r="A66" s="53" t="s">
        <v>37</v>
      </c>
      <c r="B66" s="41"/>
      <c r="C66" s="44"/>
      <c r="D66" s="46">
        <v>340</v>
      </c>
      <c r="E66" s="74">
        <v>183208.08</v>
      </c>
    </row>
    <row r="67" spans="1:5" ht="15" x14ac:dyDescent="0.2">
      <c r="A67" s="53"/>
      <c r="B67" s="41"/>
      <c r="C67" s="43"/>
      <c r="D67" s="41"/>
      <c r="E67" s="77"/>
    </row>
    <row r="68" spans="1:5" ht="28.5" customHeight="1" x14ac:dyDescent="0.2">
      <c r="A68" s="55" t="s">
        <v>160</v>
      </c>
      <c r="B68" s="41" t="s">
        <v>134</v>
      </c>
      <c r="C68" s="43"/>
      <c r="D68" s="41" t="s">
        <v>162</v>
      </c>
      <c r="E68" s="83">
        <f>E69+E73+E78+E84+E93+E127+E110+E119+E88+E115</f>
        <v>7508672.0100000007</v>
      </c>
    </row>
    <row r="69" spans="1:5" ht="55.5" customHeight="1" x14ac:dyDescent="0.2">
      <c r="A69" s="55" t="s">
        <v>184</v>
      </c>
      <c r="B69" s="41"/>
      <c r="C69" s="92">
        <v>1210121020</v>
      </c>
      <c r="D69" s="41"/>
      <c r="E69" s="94">
        <f>E70</f>
        <v>18000</v>
      </c>
    </row>
    <row r="70" spans="1:5" ht="15" x14ac:dyDescent="0.25">
      <c r="A70" s="53" t="s">
        <v>38</v>
      </c>
      <c r="B70" s="41"/>
      <c r="C70" s="47"/>
      <c r="D70" s="71">
        <v>220</v>
      </c>
      <c r="E70" s="80">
        <f>E72</f>
        <v>18000</v>
      </c>
    </row>
    <row r="71" spans="1:5" ht="15" x14ac:dyDescent="0.25">
      <c r="A71" s="53" t="s">
        <v>1</v>
      </c>
      <c r="B71" s="41"/>
      <c r="C71" s="47"/>
      <c r="D71" s="46"/>
      <c r="E71" s="74"/>
    </row>
    <row r="72" spans="1:5" ht="15" x14ac:dyDescent="0.25">
      <c r="A72" s="53" t="s">
        <v>34</v>
      </c>
      <c r="B72" s="41"/>
      <c r="C72" s="47"/>
      <c r="D72" s="46">
        <v>225</v>
      </c>
      <c r="E72" s="74">
        <v>18000</v>
      </c>
    </row>
    <row r="73" spans="1:5" ht="42.75" customHeight="1" x14ac:dyDescent="0.25">
      <c r="A73" s="68" t="s">
        <v>172</v>
      </c>
      <c r="B73" s="41"/>
      <c r="C73" s="70">
        <v>1210821090</v>
      </c>
      <c r="D73" s="47"/>
      <c r="E73" s="93">
        <f>E76</f>
        <v>1950068</v>
      </c>
    </row>
    <row r="74" spans="1:5" ht="17.25" customHeight="1" x14ac:dyDescent="0.25">
      <c r="A74" s="53" t="s">
        <v>133</v>
      </c>
      <c r="B74" s="41"/>
      <c r="C74" s="47"/>
      <c r="D74" s="46">
        <v>300</v>
      </c>
      <c r="E74" s="80">
        <f>E76</f>
        <v>1950068</v>
      </c>
    </row>
    <row r="75" spans="1:5" ht="16.5" customHeight="1" x14ac:dyDescent="0.25">
      <c r="A75" s="53" t="s">
        <v>1</v>
      </c>
      <c r="B75" s="41"/>
      <c r="C75" s="47"/>
      <c r="D75" s="46"/>
      <c r="E75" s="74"/>
    </row>
    <row r="76" spans="1:5" ht="15" x14ac:dyDescent="0.25">
      <c r="A76" s="53" t="s">
        <v>37</v>
      </c>
      <c r="B76" s="41"/>
      <c r="C76" s="47"/>
      <c r="D76" s="46">
        <v>340</v>
      </c>
      <c r="E76" s="74">
        <v>1950068</v>
      </c>
    </row>
    <row r="77" spans="1:5" ht="15" x14ac:dyDescent="0.25">
      <c r="A77" s="53"/>
      <c r="B77" s="41"/>
      <c r="C77" s="47"/>
      <c r="D77" s="46"/>
      <c r="E77" s="74"/>
    </row>
    <row r="78" spans="1:5" ht="64.5" customHeight="1" x14ac:dyDescent="0.25">
      <c r="A78" s="68" t="s">
        <v>173</v>
      </c>
      <c r="B78" s="41"/>
      <c r="C78" s="70">
        <v>1211121130</v>
      </c>
      <c r="D78" s="47"/>
      <c r="E78" s="84">
        <f>E81+E82</f>
        <v>3692877</v>
      </c>
    </row>
    <row r="79" spans="1:5" ht="15" x14ac:dyDescent="0.25">
      <c r="A79" s="53" t="s">
        <v>38</v>
      </c>
      <c r="B79" s="41"/>
      <c r="C79" s="47"/>
      <c r="D79" s="71">
        <v>220</v>
      </c>
      <c r="E79" s="80">
        <v>3436169</v>
      </c>
    </row>
    <row r="80" spans="1:5" ht="15" x14ac:dyDescent="0.25">
      <c r="A80" s="53" t="s">
        <v>1</v>
      </c>
      <c r="B80" s="41"/>
      <c r="C80" s="47"/>
      <c r="D80" s="46"/>
      <c r="E80" s="74"/>
    </row>
    <row r="81" spans="1:5" ht="15" x14ac:dyDescent="0.25">
      <c r="A81" s="53" t="s">
        <v>34</v>
      </c>
      <c r="B81" s="41"/>
      <c r="C81" s="47"/>
      <c r="D81" s="46">
        <v>225</v>
      </c>
      <c r="E81" s="74">
        <v>3592947</v>
      </c>
    </row>
    <row r="82" spans="1:5" ht="15" x14ac:dyDescent="0.25">
      <c r="A82" s="53" t="s">
        <v>35</v>
      </c>
      <c r="B82" s="41"/>
      <c r="C82" s="44"/>
      <c r="D82" s="46">
        <v>226</v>
      </c>
      <c r="E82" s="74">
        <v>99930</v>
      </c>
    </row>
    <row r="83" spans="1:5" ht="15" hidden="1" x14ac:dyDescent="0.25">
      <c r="A83" s="53" t="s">
        <v>36</v>
      </c>
      <c r="B83" s="41"/>
      <c r="C83" s="47"/>
      <c r="D83" s="46">
        <v>310</v>
      </c>
      <c r="E83" s="74"/>
    </row>
    <row r="84" spans="1:5" ht="54.75" customHeight="1" x14ac:dyDescent="0.25">
      <c r="A84" s="68" t="s">
        <v>174</v>
      </c>
      <c r="B84" s="41"/>
      <c r="C84" s="70">
        <v>1211921150</v>
      </c>
      <c r="D84" s="47"/>
      <c r="E84" s="84">
        <f>E85</f>
        <v>96500</v>
      </c>
    </row>
    <row r="85" spans="1:5" ht="15" x14ac:dyDescent="0.25">
      <c r="A85" s="53" t="s">
        <v>38</v>
      </c>
      <c r="B85" s="41"/>
      <c r="C85" s="47"/>
      <c r="D85" s="46">
        <v>220</v>
      </c>
      <c r="E85" s="80">
        <f>E87</f>
        <v>96500</v>
      </c>
    </row>
    <row r="86" spans="1:5" ht="15" x14ac:dyDescent="0.25">
      <c r="A86" s="53" t="s">
        <v>1</v>
      </c>
      <c r="B86" s="41"/>
      <c r="C86" s="47"/>
      <c r="D86" s="46"/>
      <c r="E86" s="74"/>
    </row>
    <row r="87" spans="1:5" ht="15" x14ac:dyDescent="0.25">
      <c r="A87" s="53" t="s">
        <v>34</v>
      </c>
      <c r="B87" s="41"/>
      <c r="C87" s="47"/>
      <c r="D87" s="46">
        <v>225</v>
      </c>
      <c r="E87" s="74">
        <v>96500</v>
      </c>
    </row>
    <row r="88" spans="1:5" ht="24" customHeight="1" x14ac:dyDescent="0.25">
      <c r="A88" s="55" t="s">
        <v>182</v>
      </c>
      <c r="B88" s="41"/>
      <c r="C88" s="47">
        <v>9940090300</v>
      </c>
      <c r="D88" s="46"/>
      <c r="E88" s="86">
        <f>E89</f>
        <v>39783.25</v>
      </c>
    </row>
    <row r="89" spans="1:5" ht="15" x14ac:dyDescent="0.25">
      <c r="A89" s="53" t="s">
        <v>38</v>
      </c>
      <c r="B89" s="41"/>
      <c r="C89" s="47"/>
      <c r="D89" s="46">
        <v>220</v>
      </c>
      <c r="E89" s="87">
        <f>E91+E92</f>
        <v>39783.25</v>
      </c>
    </row>
    <row r="90" spans="1:5" ht="15" x14ac:dyDescent="0.25">
      <c r="A90" s="53" t="s">
        <v>1</v>
      </c>
      <c r="B90" s="41"/>
      <c r="C90" s="47"/>
      <c r="D90" s="46"/>
      <c r="E90" s="74"/>
    </row>
    <row r="91" spans="1:5" ht="15" x14ac:dyDescent="0.25">
      <c r="A91" s="53" t="s">
        <v>57</v>
      </c>
      <c r="B91" s="41"/>
      <c r="C91" s="47"/>
      <c r="D91" s="46">
        <v>290</v>
      </c>
      <c r="E91" s="74">
        <f>25449+7844</f>
        <v>33293</v>
      </c>
    </row>
    <row r="92" spans="1:5" ht="15" x14ac:dyDescent="0.25">
      <c r="A92" s="53" t="s">
        <v>57</v>
      </c>
      <c r="B92" s="41"/>
      <c r="C92" s="47"/>
      <c r="D92" s="46">
        <v>290</v>
      </c>
      <c r="E92" s="74">
        <f>2324.91+4165.34</f>
        <v>6490.25</v>
      </c>
    </row>
    <row r="93" spans="1:5" ht="60.75" customHeight="1" x14ac:dyDescent="0.25">
      <c r="A93" s="55" t="s">
        <v>178</v>
      </c>
      <c r="B93" s="41"/>
      <c r="C93" s="47">
        <v>9990021020</v>
      </c>
      <c r="D93" s="46"/>
      <c r="E93" s="86">
        <f>E94+E99+E106</f>
        <v>987860.61</v>
      </c>
    </row>
    <row r="94" spans="1:5" ht="15" x14ac:dyDescent="0.25">
      <c r="A94" s="53" t="s">
        <v>27</v>
      </c>
      <c r="B94" s="41"/>
      <c r="C94" s="47"/>
      <c r="D94" s="46">
        <v>210</v>
      </c>
      <c r="E94" s="87">
        <f>SUM(E96:E98)</f>
        <v>41365.589999999997</v>
      </c>
    </row>
    <row r="95" spans="1:5" ht="15" x14ac:dyDescent="0.25">
      <c r="A95" s="53" t="s">
        <v>1</v>
      </c>
      <c r="B95" s="41"/>
      <c r="C95" s="47"/>
      <c r="D95" s="46"/>
      <c r="E95" s="74"/>
    </row>
    <row r="96" spans="1:5" ht="15" x14ac:dyDescent="0.25">
      <c r="A96" s="53" t="s">
        <v>28</v>
      </c>
      <c r="B96" s="41"/>
      <c r="C96" s="47"/>
      <c r="D96" s="46">
        <v>211</v>
      </c>
      <c r="E96" s="74"/>
    </row>
    <row r="97" spans="1:6" ht="15" x14ac:dyDescent="0.25">
      <c r="A97" s="53" t="s">
        <v>29</v>
      </c>
      <c r="B97" s="41"/>
      <c r="C97" s="47"/>
      <c r="D97" s="46">
        <v>212</v>
      </c>
      <c r="E97" s="74"/>
    </row>
    <row r="98" spans="1:6" ht="15" x14ac:dyDescent="0.25">
      <c r="A98" s="53" t="s">
        <v>132</v>
      </c>
      <c r="B98" s="41"/>
      <c r="C98" s="47"/>
      <c r="D98" s="46">
        <v>213</v>
      </c>
      <c r="E98" s="74">
        <v>41365.589999999997</v>
      </c>
    </row>
    <row r="99" spans="1:6" ht="15" x14ac:dyDescent="0.25">
      <c r="A99" s="53" t="s">
        <v>38</v>
      </c>
      <c r="B99" s="41"/>
      <c r="C99" s="47"/>
      <c r="D99" s="71">
        <v>220</v>
      </c>
      <c r="E99" s="89">
        <f>E104+E105+E103+E101</f>
        <v>946495.02</v>
      </c>
      <c r="F99" s="88"/>
    </row>
    <row r="100" spans="1:6" ht="15" x14ac:dyDescent="0.25">
      <c r="A100" s="53" t="s">
        <v>1</v>
      </c>
      <c r="B100" s="41"/>
      <c r="C100" s="47"/>
      <c r="D100" s="46"/>
      <c r="E100" s="90"/>
    </row>
    <row r="101" spans="1:6" ht="15" x14ac:dyDescent="0.25">
      <c r="A101" s="53" t="s">
        <v>30</v>
      </c>
      <c r="B101" s="41"/>
      <c r="C101" s="44"/>
      <c r="D101" s="46">
        <v>221</v>
      </c>
      <c r="E101" s="74">
        <v>2381.2399999999998</v>
      </c>
    </row>
    <row r="102" spans="1:6" ht="15" hidden="1" x14ac:dyDescent="0.25">
      <c r="A102" s="53" t="s">
        <v>31</v>
      </c>
      <c r="B102" s="41"/>
      <c r="C102" s="44"/>
      <c r="D102" s="46">
        <v>222</v>
      </c>
      <c r="E102" s="74"/>
    </row>
    <row r="103" spans="1:6" ht="15" x14ac:dyDescent="0.25">
      <c r="A103" s="53" t="s">
        <v>32</v>
      </c>
      <c r="B103" s="41"/>
      <c r="C103" s="44"/>
      <c r="D103" s="46">
        <v>223</v>
      </c>
      <c r="E103" s="74">
        <v>320198.26</v>
      </c>
    </row>
    <row r="104" spans="1:6" ht="15" x14ac:dyDescent="0.25">
      <c r="A104" s="53" t="s">
        <v>34</v>
      </c>
      <c r="B104" s="41"/>
      <c r="C104" s="47"/>
      <c r="D104" s="46">
        <v>225</v>
      </c>
      <c r="E104" s="90">
        <f>444605.46-19022.54</f>
        <v>425582.92000000004</v>
      </c>
    </row>
    <row r="105" spans="1:6" ht="15" x14ac:dyDescent="0.25">
      <c r="A105" s="53" t="s">
        <v>35</v>
      </c>
      <c r="B105" s="41"/>
      <c r="C105" s="44"/>
      <c r="D105" s="46">
        <v>226</v>
      </c>
      <c r="E105" s="90">
        <f>87900.6+110432</f>
        <v>198332.6</v>
      </c>
    </row>
    <row r="106" spans="1:6" ht="15" x14ac:dyDescent="0.25">
      <c r="A106" s="53" t="s">
        <v>133</v>
      </c>
      <c r="B106" s="41"/>
      <c r="C106" s="44"/>
      <c r="D106" s="46">
        <v>300</v>
      </c>
      <c r="E106" s="89">
        <f>E109+E108</f>
        <v>0</v>
      </c>
    </row>
    <row r="107" spans="1:6" ht="15" x14ac:dyDescent="0.25">
      <c r="A107" s="53" t="s">
        <v>1</v>
      </c>
      <c r="B107" s="41"/>
      <c r="C107" s="44"/>
      <c r="D107" s="46"/>
      <c r="E107" s="90"/>
    </row>
    <row r="108" spans="1:6" ht="15" x14ac:dyDescent="0.25">
      <c r="A108" s="53" t="s">
        <v>36</v>
      </c>
      <c r="B108" s="41"/>
      <c r="C108" s="44"/>
      <c r="D108" s="46">
        <v>310</v>
      </c>
      <c r="E108" s="90"/>
    </row>
    <row r="109" spans="1:6" ht="15" x14ac:dyDescent="0.25">
      <c r="A109" s="53" t="s">
        <v>37</v>
      </c>
      <c r="B109" s="41"/>
      <c r="C109" s="44"/>
      <c r="D109" s="46">
        <v>340</v>
      </c>
      <c r="E109" s="74"/>
    </row>
    <row r="110" spans="1:6" ht="33" customHeight="1" x14ac:dyDescent="0.25">
      <c r="A110" s="55" t="s">
        <v>180</v>
      </c>
      <c r="B110" s="41"/>
      <c r="C110" s="44">
        <v>9990021090</v>
      </c>
      <c r="D110" s="46"/>
      <c r="E110" s="91">
        <f>E111</f>
        <v>83.15</v>
      </c>
    </row>
    <row r="111" spans="1:6" ht="15" x14ac:dyDescent="0.25">
      <c r="A111" s="53" t="s">
        <v>133</v>
      </c>
      <c r="B111" s="41"/>
      <c r="C111" s="44"/>
      <c r="D111" s="46">
        <v>300</v>
      </c>
      <c r="E111" s="89">
        <f>E113+E114</f>
        <v>83.15</v>
      </c>
    </row>
    <row r="112" spans="1:6" ht="15" x14ac:dyDescent="0.25">
      <c r="A112" s="53" t="s">
        <v>1</v>
      </c>
      <c r="B112" s="41"/>
      <c r="C112" s="44"/>
      <c r="D112" s="46"/>
      <c r="E112" s="90"/>
    </row>
    <row r="113" spans="1:6" ht="15" x14ac:dyDescent="0.25">
      <c r="A113" s="53" t="s">
        <v>36</v>
      </c>
      <c r="B113" s="41"/>
      <c r="C113" s="44"/>
      <c r="D113" s="46">
        <v>310</v>
      </c>
      <c r="E113" s="90"/>
    </row>
    <row r="114" spans="1:6" ht="15" x14ac:dyDescent="0.25">
      <c r="A114" s="53" t="s">
        <v>37</v>
      </c>
      <c r="B114" s="41"/>
      <c r="C114" s="44"/>
      <c r="D114" s="46">
        <v>340</v>
      </c>
      <c r="E114" s="74">
        <v>83.15</v>
      </c>
    </row>
    <row r="115" spans="1:6" ht="60" customHeight="1" x14ac:dyDescent="0.25">
      <c r="A115" s="55" t="s">
        <v>183</v>
      </c>
      <c r="B115" s="41"/>
      <c r="C115" s="44">
        <v>9990021130</v>
      </c>
      <c r="D115" s="46"/>
      <c r="E115" s="86">
        <f>E116</f>
        <v>200000</v>
      </c>
    </row>
    <row r="116" spans="1:6" ht="15" x14ac:dyDescent="0.25">
      <c r="A116" s="53" t="s">
        <v>38</v>
      </c>
      <c r="B116" s="41"/>
      <c r="C116" s="44"/>
      <c r="D116" s="46">
        <v>220</v>
      </c>
      <c r="E116" s="87">
        <f>E118</f>
        <v>200000</v>
      </c>
    </row>
    <row r="117" spans="1:6" ht="15" x14ac:dyDescent="0.25">
      <c r="A117" s="53" t="s">
        <v>1</v>
      </c>
      <c r="B117" s="41"/>
      <c r="C117" s="44"/>
      <c r="D117" s="46"/>
      <c r="E117" s="74"/>
    </row>
    <row r="118" spans="1:6" ht="15" x14ac:dyDescent="0.25">
      <c r="A118" s="53" t="s">
        <v>34</v>
      </c>
      <c r="B118" s="41"/>
      <c r="C118" s="44"/>
      <c r="D118" s="46">
        <v>225</v>
      </c>
      <c r="E118" s="74">
        <v>200000</v>
      </c>
    </row>
    <row r="119" spans="1:6" ht="52.5" customHeight="1" x14ac:dyDescent="0.25">
      <c r="A119" s="55" t="s">
        <v>181</v>
      </c>
      <c r="B119" s="41"/>
      <c r="C119" s="44">
        <v>9990021150</v>
      </c>
      <c r="D119" s="46"/>
      <c r="E119" s="91">
        <f>E120</f>
        <v>153500</v>
      </c>
    </row>
    <row r="120" spans="1:6" ht="15" x14ac:dyDescent="0.25">
      <c r="A120" s="53" t="s">
        <v>38</v>
      </c>
      <c r="B120" s="41"/>
      <c r="C120" s="47"/>
      <c r="D120" s="71">
        <v>220</v>
      </c>
      <c r="E120" s="89">
        <f>E125+E126+E124+E122</f>
        <v>153500</v>
      </c>
      <c r="F120" s="88"/>
    </row>
    <row r="121" spans="1:6" ht="15" x14ac:dyDescent="0.25">
      <c r="A121" s="53" t="s">
        <v>1</v>
      </c>
      <c r="B121" s="41"/>
      <c r="C121" s="47"/>
      <c r="D121" s="46"/>
      <c r="E121" s="90"/>
    </row>
    <row r="122" spans="1:6" ht="15" x14ac:dyDescent="0.25">
      <c r="A122" s="53" t="s">
        <v>30</v>
      </c>
      <c r="B122" s="41"/>
      <c r="C122" s="44"/>
      <c r="D122" s="46">
        <v>221</v>
      </c>
      <c r="E122" s="74"/>
    </row>
    <row r="123" spans="1:6" ht="15" hidden="1" x14ac:dyDescent="0.25">
      <c r="A123" s="53" t="s">
        <v>31</v>
      </c>
      <c r="B123" s="41"/>
      <c r="C123" s="44"/>
      <c r="D123" s="46">
        <v>222</v>
      </c>
      <c r="E123" s="74"/>
    </row>
    <row r="124" spans="1:6" ht="15" x14ac:dyDescent="0.25">
      <c r="A124" s="53" t="s">
        <v>32</v>
      </c>
      <c r="B124" s="41"/>
      <c r="C124" s="44"/>
      <c r="D124" s="46">
        <v>223</v>
      </c>
      <c r="E124" s="74"/>
    </row>
    <row r="125" spans="1:6" ht="15" x14ac:dyDescent="0.25">
      <c r="A125" s="53" t="s">
        <v>34</v>
      </c>
      <c r="B125" s="41"/>
      <c r="C125" s="47"/>
      <c r="D125" s="46">
        <v>225</v>
      </c>
      <c r="E125" s="90">
        <v>153500</v>
      </c>
    </row>
    <row r="126" spans="1:6" ht="15" x14ac:dyDescent="0.25">
      <c r="A126" s="53" t="s">
        <v>35</v>
      </c>
      <c r="B126" s="41"/>
      <c r="C126" s="44"/>
      <c r="D126" s="46">
        <v>226</v>
      </c>
      <c r="E126" s="90"/>
    </row>
    <row r="127" spans="1:6" ht="73.5" customHeight="1" x14ac:dyDescent="0.25">
      <c r="A127" s="55" t="s">
        <v>179</v>
      </c>
      <c r="B127" s="41"/>
      <c r="C127" s="47">
        <v>9990091030</v>
      </c>
      <c r="D127" s="46"/>
      <c r="E127" s="91">
        <f>E128</f>
        <v>370000</v>
      </c>
    </row>
    <row r="128" spans="1:6" ht="15" x14ac:dyDescent="0.25">
      <c r="A128" s="53" t="s">
        <v>133</v>
      </c>
      <c r="B128" s="41"/>
      <c r="C128" s="44"/>
      <c r="D128" s="46">
        <v>300</v>
      </c>
      <c r="E128" s="89">
        <f>E130+E131</f>
        <v>370000</v>
      </c>
    </row>
    <row r="129" spans="1:7" ht="15" x14ac:dyDescent="0.25">
      <c r="A129" s="53" t="s">
        <v>1</v>
      </c>
      <c r="B129" s="41"/>
      <c r="C129" s="44"/>
      <c r="D129" s="46"/>
      <c r="E129" s="90"/>
    </row>
    <row r="130" spans="1:7" ht="15" x14ac:dyDescent="0.25">
      <c r="A130" s="53" t="s">
        <v>36</v>
      </c>
      <c r="B130" s="41"/>
      <c r="C130" s="44"/>
      <c r="D130" s="46">
        <v>310</v>
      </c>
      <c r="E130" s="90">
        <v>370000</v>
      </c>
    </row>
    <row r="131" spans="1:7" ht="15" x14ac:dyDescent="0.25">
      <c r="A131" s="53" t="s">
        <v>37</v>
      </c>
      <c r="B131" s="41"/>
      <c r="C131" s="44"/>
      <c r="D131" s="46">
        <v>340</v>
      </c>
      <c r="E131" s="74"/>
    </row>
    <row r="132" spans="1:7" ht="74.25" customHeight="1" x14ac:dyDescent="0.25">
      <c r="A132" s="55" t="s">
        <v>177</v>
      </c>
      <c r="B132" s="69" t="s">
        <v>175</v>
      </c>
      <c r="C132" s="47"/>
      <c r="D132" s="46" t="s">
        <v>162</v>
      </c>
      <c r="E132" s="85">
        <f>E134+E151+E139</f>
        <v>42509985</v>
      </c>
    </row>
    <row r="133" spans="1:7" ht="51" x14ac:dyDescent="0.2">
      <c r="A133" s="53" t="s">
        <v>158</v>
      </c>
      <c r="B133" s="41"/>
      <c r="C133" s="70">
        <v>1210376210</v>
      </c>
      <c r="D133" s="41" t="s">
        <v>22</v>
      </c>
      <c r="E133" s="79">
        <f>E134+E139+E151</f>
        <v>42509985</v>
      </c>
    </row>
    <row r="134" spans="1:7" ht="15" x14ac:dyDescent="0.25">
      <c r="A134" s="53" t="s">
        <v>27</v>
      </c>
      <c r="B134" s="41"/>
      <c r="C134" s="44"/>
      <c r="D134" s="46">
        <v>210</v>
      </c>
      <c r="E134" s="80">
        <f>E136+E138</f>
        <v>42279569</v>
      </c>
      <c r="G134" s="95"/>
    </row>
    <row r="135" spans="1:7" ht="15" x14ac:dyDescent="0.2">
      <c r="A135" s="53" t="s">
        <v>1</v>
      </c>
      <c r="B135" s="41"/>
      <c r="C135" s="44"/>
      <c r="D135" s="42"/>
      <c r="E135" s="74"/>
    </row>
    <row r="136" spans="1:7" ht="15" x14ac:dyDescent="0.25">
      <c r="A136" s="53" t="s">
        <v>28</v>
      </c>
      <c r="B136" s="41"/>
      <c r="C136" s="44"/>
      <c r="D136" s="46">
        <v>211</v>
      </c>
      <c r="E136" s="74">
        <v>32472787</v>
      </c>
      <c r="G136">
        <v>15200574.16</v>
      </c>
    </row>
    <row r="137" spans="1:7" ht="15" hidden="1" x14ac:dyDescent="0.25">
      <c r="A137" s="54" t="s">
        <v>29</v>
      </c>
      <c r="B137" s="41"/>
      <c r="C137" s="44"/>
      <c r="D137" s="46">
        <v>212</v>
      </c>
      <c r="E137" s="74"/>
    </row>
    <row r="138" spans="1:7" ht="15" x14ac:dyDescent="0.25">
      <c r="A138" s="53" t="s">
        <v>132</v>
      </c>
      <c r="B138" s="41"/>
      <c r="C138" s="44"/>
      <c r="D138" s="46">
        <v>213</v>
      </c>
      <c r="E138" s="74">
        <v>9806782</v>
      </c>
      <c r="G138">
        <v>17272205.34</v>
      </c>
    </row>
    <row r="139" spans="1:7" ht="15" x14ac:dyDescent="0.25">
      <c r="A139" s="53" t="s">
        <v>38</v>
      </c>
      <c r="B139" s="41"/>
      <c r="C139" s="44"/>
      <c r="D139" s="46">
        <v>220</v>
      </c>
      <c r="E139" s="80">
        <f>E146</f>
        <v>24352</v>
      </c>
    </row>
    <row r="140" spans="1:7" ht="15" x14ac:dyDescent="0.25">
      <c r="A140" s="53" t="s">
        <v>1</v>
      </c>
      <c r="B140" s="41"/>
      <c r="C140" s="44"/>
      <c r="D140" s="46"/>
      <c r="E140" s="74"/>
      <c r="G140">
        <v>4590573.4000000004</v>
      </c>
    </row>
    <row r="141" spans="1:7" ht="15" hidden="1" x14ac:dyDescent="0.25">
      <c r="A141" s="53" t="s">
        <v>30</v>
      </c>
      <c r="B141" s="41"/>
      <c r="C141" s="44"/>
      <c r="D141" s="46">
        <v>221</v>
      </c>
      <c r="E141" s="74"/>
    </row>
    <row r="142" spans="1:7" ht="15" hidden="1" x14ac:dyDescent="0.25">
      <c r="A142" s="53" t="s">
        <v>31</v>
      </c>
      <c r="B142" s="41"/>
      <c r="C142" s="44"/>
      <c r="D142" s="46">
        <v>222</v>
      </c>
      <c r="E142" s="74"/>
    </row>
    <row r="143" spans="1:7" ht="15" hidden="1" x14ac:dyDescent="0.25">
      <c r="A143" s="53" t="s">
        <v>32</v>
      </c>
      <c r="B143" s="41"/>
      <c r="C143" s="44"/>
      <c r="D143" s="46">
        <v>223</v>
      </c>
      <c r="E143" s="74"/>
    </row>
    <row r="144" spans="1:7" ht="15" hidden="1" x14ac:dyDescent="0.25">
      <c r="A144" s="53" t="s">
        <v>33</v>
      </c>
      <c r="B144" s="41"/>
      <c r="C144" s="44"/>
      <c r="D144" s="46">
        <v>224</v>
      </c>
      <c r="E144" s="74"/>
    </row>
    <row r="145" spans="1:40" ht="15" hidden="1" x14ac:dyDescent="0.25">
      <c r="A145" s="53" t="s">
        <v>34</v>
      </c>
      <c r="B145" s="41"/>
      <c r="C145" s="44"/>
      <c r="D145" s="46">
        <v>225</v>
      </c>
      <c r="E145" s="74"/>
    </row>
    <row r="146" spans="1:40" ht="15" x14ac:dyDescent="0.25">
      <c r="A146" s="53" t="s">
        <v>35</v>
      </c>
      <c r="B146" s="41"/>
      <c r="C146" s="44"/>
      <c r="D146" s="46">
        <v>226</v>
      </c>
      <c r="E146" s="74">
        <v>24352</v>
      </c>
      <c r="G146">
        <v>5216206.58</v>
      </c>
    </row>
    <row r="147" spans="1:40" ht="15" hidden="1" x14ac:dyDescent="0.25">
      <c r="A147" s="53" t="s">
        <v>55</v>
      </c>
      <c r="B147" s="41"/>
      <c r="C147" s="44"/>
      <c r="D147" s="46">
        <v>260</v>
      </c>
      <c r="E147" s="80"/>
    </row>
    <row r="148" spans="1:40" ht="15" hidden="1" x14ac:dyDescent="0.25">
      <c r="A148" s="53" t="s">
        <v>1</v>
      </c>
      <c r="B148" s="41"/>
      <c r="C148" s="44"/>
      <c r="D148" s="46"/>
      <c r="E148" s="74"/>
    </row>
    <row r="149" spans="1:40" ht="15" hidden="1" x14ac:dyDescent="0.25">
      <c r="A149" s="53" t="s">
        <v>56</v>
      </c>
      <c r="B149" s="41"/>
      <c r="C149" s="44"/>
      <c r="D149" s="46">
        <v>262</v>
      </c>
      <c r="E149" s="74"/>
    </row>
    <row r="150" spans="1:40" ht="15" hidden="1" x14ac:dyDescent="0.25">
      <c r="A150" s="53" t="s">
        <v>57</v>
      </c>
      <c r="B150" s="41"/>
      <c r="C150" s="44"/>
      <c r="D150" s="46">
        <v>290</v>
      </c>
      <c r="E150" s="81"/>
    </row>
    <row r="151" spans="1:40" ht="15" x14ac:dyDescent="0.25">
      <c r="A151" s="53" t="s">
        <v>133</v>
      </c>
      <c r="B151" s="41"/>
      <c r="C151" s="44"/>
      <c r="D151" s="46">
        <v>300</v>
      </c>
      <c r="E151" s="80">
        <f>E154</f>
        <v>206064</v>
      </c>
    </row>
    <row r="152" spans="1:40" ht="15" x14ac:dyDescent="0.25">
      <c r="A152" s="53" t="s">
        <v>1</v>
      </c>
      <c r="B152" s="41"/>
      <c r="C152" s="44"/>
      <c r="D152" s="46"/>
      <c r="E152" s="74"/>
    </row>
    <row r="153" spans="1:40" ht="15" hidden="1" x14ac:dyDescent="0.25">
      <c r="A153" s="53" t="s">
        <v>36</v>
      </c>
      <c r="B153" s="41"/>
      <c r="C153" s="44"/>
      <c r="D153" s="46">
        <v>310</v>
      </c>
      <c r="E153" s="74"/>
    </row>
    <row r="154" spans="1:40" ht="15" x14ac:dyDescent="0.25">
      <c r="A154" s="53" t="s">
        <v>37</v>
      </c>
      <c r="B154" s="41"/>
      <c r="C154" s="44"/>
      <c r="D154" s="46">
        <v>340</v>
      </c>
      <c r="E154" s="74">
        <f>206382-318</f>
        <v>206064</v>
      </c>
    </row>
    <row r="155" spans="1:40" ht="15" x14ac:dyDescent="0.2">
      <c r="A155" s="53"/>
      <c r="B155" s="41"/>
      <c r="C155" s="43"/>
      <c r="D155" s="41"/>
      <c r="E155" s="77"/>
    </row>
    <row r="157" spans="1:40" ht="15" x14ac:dyDescent="0.25">
      <c r="A157" s="151" t="s">
        <v>136</v>
      </c>
      <c r="B157" s="151"/>
      <c r="C157" s="151"/>
      <c r="D157" s="151"/>
      <c r="E157" s="151"/>
      <c r="F157" s="151"/>
      <c r="G157" s="151"/>
      <c r="H157" s="151"/>
      <c r="I157" s="151"/>
      <c r="J157" s="151"/>
      <c r="K157" s="151"/>
      <c r="L157" s="151"/>
      <c r="M157" s="151"/>
      <c r="N157" s="151"/>
      <c r="O157" s="151"/>
      <c r="P157" s="151"/>
      <c r="Q157" s="151"/>
      <c r="R157" s="151"/>
      <c r="S157" s="151"/>
      <c r="T157" s="151"/>
      <c r="U157" s="151"/>
      <c r="V157" s="151"/>
      <c r="W157" s="151"/>
      <c r="X157" s="151"/>
      <c r="Y157" s="151"/>
      <c r="Z157" s="151"/>
      <c r="AA157" s="151"/>
      <c r="AB157" s="151"/>
      <c r="AC157" s="151"/>
      <c r="AD157" s="151"/>
      <c r="AE157" s="151"/>
      <c r="AF157" s="151"/>
      <c r="AG157" s="151"/>
      <c r="AH157" s="151"/>
      <c r="AI157" s="151"/>
      <c r="AJ157" s="151"/>
      <c r="AK157" s="151"/>
      <c r="AL157" s="151"/>
      <c r="AM157" s="151"/>
      <c r="AN157" s="151"/>
    </row>
    <row r="158" spans="1:40" ht="15" x14ac:dyDescent="0.25">
      <c r="A158" s="151" t="s">
        <v>137</v>
      </c>
      <c r="B158" s="151"/>
      <c r="C158" s="151"/>
      <c r="D158" s="151"/>
      <c r="E158" s="151"/>
      <c r="F158" s="151"/>
      <c r="G158" s="151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  <c r="V158" s="151"/>
      <c r="W158" s="151"/>
      <c r="X158" s="151"/>
      <c r="Y158" s="151"/>
      <c r="Z158" s="151"/>
      <c r="AA158" s="151"/>
      <c r="AB158" s="151"/>
      <c r="AC158" s="151"/>
      <c r="AD158" s="151"/>
      <c r="AE158" s="151"/>
      <c r="AF158" s="151"/>
      <c r="AG158" s="151"/>
      <c r="AH158" s="151"/>
      <c r="AI158" s="151"/>
      <c r="AJ158" s="151"/>
      <c r="AK158" s="151"/>
      <c r="AL158" s="151"/>
      <c r="AM158" s="151"/>
      <c r="AN158" s="151"/>
    </row>
    <row r="159" spans="1:40" ht="15" x14ac:dyDescent="0.25">
      <c r="A159" s="151" t="s">
        <v>138</v>
      </c>
      <c r="B159" s="151"/>
      <c r="C159" s="151"/>
      <c r="D159" s="151"/>
      <c r="E159" s="151"/>
      <c r="F159" s="151"/>
      <c r="G159" s="151"/>
      <c r="H159" s="151"/>
      <c r="I159" s="151"/>
      <c r="J159" s="151"/>
      <c r="K159" s="151"/>
      <c r="L159" s="151"/>
      <c r="M159" s="151"/>
      <c r="N159" s="151"/>
      <c r="O159" s="151"/>
      <c r="P159" s="151"/>
      <c r="Q159" s="151"/>
      <c r="R159" s="151"/>
      <c r="S159" s="151"/>
      <c r="T159" s="151"/>
      <c r="U159" s="151"/>
      <c r="V159" s="151"/>
      <c r="W159" s="151"/>
      <c r="X159" s="151"/>
      <c r="Y159" s="151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</row>
    <row r="160" spans="1:40" ht="15" x14ac:dyDescent="0.25">
      <c r="A160" s="56"/>
      <c r="B160" s="56"/>
      <c r="C160" s="56"/>
      <c r="D160" s="56" t="s">
        <v>150</v>
      </c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  <c r="AM160" s="56"/>
    </row>
    <row r="161" spans="1:43" ht="15" x14ac:dyDescent="0.25">
      <c r="A161" s="151" t="s">
        <v>139</v>
      </c>
      <c r="B161" s="151"/>
      <c r="C161" s="151"/>
      <c r="D161" s="151"/>
      <c r="E161" s="151"/>
      <c r="F161" s="151"/>
      <c r="G161" s="151"/>
      <c r="H161" s="151"/>
      <c r="I161" s="151"/>
      <c r="J161" s="151"/>
      <c r="K161" s="151"/>
      <c r="L161" s="151"/>
      <c r="M161" s="151"/>
      <c r="N161" s="151"/>
      <c r="O161" s="151"/>
      <c r="P161" s="151"/>
      <c r="Q161" s="151"/>
      <c r="R161" s="151"/>
      <c r="S161" s="151"/>
      <c r="T161" s="151"/>
      <c r="U161" s="151"/>
      <c r="V161" s="151"/>
      <c r="W161" s="151"/>
      <c r="X161" s="151"/>
      <c r="Y161" s="151"/>
      <c r="Z161" s="151"/>
      <c r="AA161" s="151"/>
      <c r="AB161" s="151"/>
      <c r="AC161" s="151"/>
      <c r="AD161" s="151"/>
      <c r="AE161" s="151"/>
      <c r="AF161" s="151"/>
      <c r="AG161" s="151"/>
      <c r="AH161" s="151"/>
      <c r="AI161" s="151"/>
      <c r="AJ161" s="151"/>
      <c r="AK161" s="151"/>
      <c r="AL161" s="151"/>
      <c r="AM161" s="151"/>
      <c r="AN161" s="151"/>
      <c r="AO161" s="151"/>
      <c r="AP161" s="151"/>
      <c r="AQ161" s="151"/>
    </row>
    <row r="162" spans="1:43" ht="15" x14ac:dyDescent="0.25">
      <c r="A162" s="151" t="s">
        <v>140</v>
      </c>
      <c r="B162" s="151"/>
      <c r="C162" s="151"/>
      <c r="D162" s="151"/>
      <c r="E162" s="151"/>
      <c r="F162" s="151"/>
      <c r="G162" s="151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  <c r="V162" s="151"/>
      <c r="W162" s="151"/>
      <c r="X162" s="151"/>
      <c r="Y162" s="151"/>
      <c r="Z162" s="151"/>
      <c r="AA162" s="151"/>
      <c r="AB162" s="151"/>
      <c r="AC162" s="151"/>
      <c r="AD162" s="151"/>
      <c r="AE162" s="151"/>
      <c r="AF162" s="151"/>
      <c r="AG162" s="151"/>
      <c r="AH162" s="151"/>
      <c r="AI162" s="151"/>
      <c r="AJ162" s="151"/>
      <c r="AK162" s="151"/>
      <c r="AL162" s="151"/>
      <c r="AM162" s="151"/>
      <c r="AN162" s="151"/>
      <c r="AO162" s="151"/>
    </row>
    <row r="163" spans="1:43" ht="15" x14ac:dyDescent="0.25">
      <c r="A163" s="151" t="s">
        <v>141</v>
      </c>
      <c r="B163" s="151"/>
      <c r="C163" s="151"/>
      <c r="D163" s="151"/>
      <c r="E163" s="151"/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  <c r="V163" s="151"/>
      <c r="W163" s="151"/>
      <c r="X163" s="151"/>
      <c r="Y163" s="151"/>
      <c r="Z163" s="56"/>
      <c r="AA163" s="56"/>
      <c r="AB163" s="56"/>
      <c r="AC163" s="56"/>
      <c r="AD163" s="56"/>
      <c r="AE163" s="56"/>
      <c r="AF163" s="56"/>
      <c r="AG163" s="56"/>
      <c r="AH163" s="56"/>
      <c r="AI163" s="56"/>
      <c r="AJ163" s="56"/>
      <c r="AK163" s="56"/>
      <c r="AL163" s="56"/>
      <c r="AM163" s="56"/>
    </row>
    <row r="164" spans="1:43" ht="15" x14ac:dyDescent="0.25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</row>
    <row r="165" spans="1:43" ht="15" x14ac:dyDescent="0.25">
      <c r="A165" s="61" t="s">
        <v>142</v>
      </c>
      <c r="B165" s="61"/>
      <c r="C165" s="61"/>
      <c r="D165" s="61" t="s">
        <v>165</v>
      </c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1"/>
      <c r="AN165" s="61"/>
      <c r="AO165" s="61"/>
      <c r="AP165" s="61"/>
    </row>
    <row r="166" spans="1:43" ht="15" x14ac:dyDescent="0.25">
      <c r="A166" s="151" t="s">
        <v>137</v>
      </c>
      <c r="B166" s="151"/>
      <c r="C166" s="151"/>
      <c r="D166" s="151"/>
      <c r="E166" s="151"/>
      <c r="F166" s="151"/>
      <c r="G166" s="151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  <c r="R166" s="151"/>
      <c r="S166" s="151"/>
      <c r="T166" s="151"/>
      <c r="U166" s="151"/>
      <c r="V166" s="151"/>
      <c r="W166" s="151"/>
      <c r="X166" s="151"/>
      <c r="Y166" s="151"/>
      <c r="Z166" s="151"/>
      <c r="AA166" s="151"/>
      <c r="AB166" s="151"/>
      <c r="AC166" s="151"/>
      <c r="AD166" s="151"/>
      <c r="AE166" s="151"/>
      <c r="AF166" s="151"/>
      <c r="AG166" s="151"/>
      <c r="AH166" s="151"/>
      <c r="AI166" s="151"/>
      <c r="AJ166" s="151"/>
      <c r="AK166" s="151"/>
      <c r="AL166" s="151"/>
      <c r="AM166" s="151"/>
      <c r="AN166" s="151"/>
    </row>
    <row r="167" spans="1:43" ht="15" x14ac:dyDescent="0.25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  <c r="AM167" s="56"/>
    </row>
    <row r="168" spans="1:43" ht="15" x14ac:dyDescent="0.25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  <c r="AI168" s="56"/>
      <c r="AJ168" s="56"/>
      <c r="AK168" s="56"/>
      <c r="AL168" s="56"/>
      <c r="AM168" s="56"/>
    </row>
    <row r="169" spans="1:43" ht="15" x14ac:dyDescent="0.25">
      <c r="A169" s="151" t="s">
        <v>143</v>
      </c>
      <c r="B169" s="151"/>
      <c r="C169" s="151"/>
      <c r="D169" s="151"/>
      <c r="E169" s="151"/>
      <c r="F169" s="151"/>
      <c r="G169" s="151"/>
      <c r="H169" s="151"/>
      <c r="I169" s="151"/>
      <c r="J169" s="151"/>
      <c r="K169" s="151"/>
      <c r="L169" s="151"/>
      <c r="M169" s="151"/>
      <c r="N169" s="151"/>
      <c r="O169" s="151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/>
      <c r="AI169" s="56"/>
      <c r="AJ169" s="56"/>
      <c r="AK169" s="56"/>
      <c r="AL169" s="56"/>
      <c r="AM169" s="56"/>
    </row>
    <row r="170" spans="1:43" ht="15" x14ac:dyDescent="0.25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</row>
    <row r="171" spans="1:43" ht="15" x14ac:dyDescent="0.25">
      <c r="A171" s="151" t="s">
        <v>151</v>
      </c>
      <c r="B171" s="151"/>
      <c r="C171" s="151"/>
      <c r="D171" s="151"/>
      <c r="E171" s="151"/>
      <c r="F171" s="56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  <c r="AJ171" s="56"/>
      <c r="AK171" s="56"/>
      <c r="AL171" s="56"/>
      <c r="AM171" s="56"/>
    </row>
    <row r="172" spans="1:43" ht="15.75" thickBot="1" x14ac:dyDescent="0.3">
      <c r="A172" s="56"/>
      <c r="B172" s="11"/>
      <c r="C172" s="156"/>
      <c r="D172" s="156"/>
      <c r="E172" s="156"/>
      <c r="F172" s="58"/>
      <c r="G172" s="155"/>
      <c r="H172" s="155"/>
      <c r="I172" s="57"/>
      <c r="J172" s="157"/>
      <c r="K172" s="157"/>
      <c r="L172" s="157"/>
      <c r="M172" s="157"/>
      <c r="N172" s="157"/>
      <c r="O172" s="157"/>
      <c r="P172" s="157"/>
      <c r="Q172" s="157"/>
      <c r="R172" s="157"/>
      <c r="S172" s="157"/>
      <c r="T172" s="157"/>
      <c r="U172" s="157"/>
      <c r="V172" s="157"/>
      <c r="W172" s="157"/>
      <c r="X172" s="157"/>
      <c r="Y172" s="157"/>
      <c r="Z172" s="157"/>
      <c r="AA172" s="157"/>
      <c r="AB172" s="106"/>
      <c r="AC172" s="106"/>
      <c r="AD172" s="106"/>
      <c r="AE172" s="106"/>
      <c r="AF172" s="155"/>
      <c r="AG172" s="155"/>
      <c r="AH172" s="155"/>
      <c r="AI172" s="155"/>
      <c r="AJ172" s="151"/>
      <c r="AK172" s="151"/>
      <c r="AL172" s="151"/>
      <c r="AM172" s="151"/>
    </row>
  </sheetData>
  <mergeCells count="19">
    <mergeCell ref="A163:Y163"/>
    <mergeCell ref="AF172:AI172"/>
    <mergeCell ref="AJ172:AM172"/>
    <mergeCell ref="C172:E172"/>
    <mergeCell ref="J172:AA172"/>
    <mergeCell ref="A169:O169"/>
    <mergeCell ref="A171:E171"/>
    <mergeCell ref="AB172:AE172"/>
    <mergeCell ref="G172:H172"/>
    <mergeCell ref="A166:AN166"/>
    <mergeCell ref="A162:AO162"/>
    <mergeCell ref="A1:C1"/>
    <mergeCell ref="A2:C2"/>
    <mergeCell ref="D1:D2"/>
    <mergeCell ref="E1:E2"/>
    <mergeCell ref="A161:AQ161"/>
    <mergeCell ref="A158:AN158"/>
    <mergeCell ref="A159:Y159"/>
    <mergeCell ref="A157:AN157"/>
  </mergeCells>
  <phoneticPr fontId="0" type="noConversion"/>
  <pageMargins left="0" right="0" top="0" bottom="0" header="0.31496062992125984" footer="0.31496062992125984"/>
  <pageSetup paperSize="9" scale="90" orientation="portrait" r:id="rId1"/>
  <rowBreaks count="1" manualBreakCount="1">
    <brk id="3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стр.1</vt:lpstr>
      <vt:lpstr>стр.2_3</vt:lpstr>
      <vt:lpstr>стр.4-7</vt:lpstr>
      <vt:lpstr>стр.2_3!Заголовки_для_печати</vt:lpstr>
      <vt:lpstr>стр.1!Область_печати</vt:lpstr>
      <vt:lpstr>стр.2_3!Область_печати</vt:lpstr>
      <vt:lpstr>'стр.4-7'!Область_печати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1</cp:lastModifiedBy>
  <cp:lastPrinted>2016-10-25T10:56:16Z</cp:lastPrinted>
  <dcterms:created xsi:type="dcterms:W3CDTF">2010-11-26T07:12:57Z</dcterms:created>
  <dcterms:modified xsi:type="dcterms:W3CDTF">2016-11-08T17:17:25Z</dcterms:modified>
</cp:coreProperties>
</file>